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 activeTab="5"/>
  </bookViews>
  <sheets>
    <sheet name="Power Penalty" sheetId="5" r:id="rId1"/>
    <sheet name="ChipA" sheetId="3" r:id="rId2"/>
    <sheet name="ChipB" sheetId="2" r:id="rId3"/>
    <sheet name="Chip16" sheetId="7" r:id="rId4"/>
    <sheet name="Draw" sheetId="1" r:id="rId5"/>
    <sheet name="Crosstalk" sheetId="11" r:id="rId6"/>
  </sheets>
  <calcPr calcId="125725"/>
</workbook>
</file>

<file path=xl/calcChain.xml><?xml version="1.0" encoding="utf-8"?>
<calcChain xmlns="http://schemas.openxmlformats.org/spreadsheetml/2006/main">
  <c r="D101" i="7"/>
  <c r="C101"/>
  <c r="J100"/>
  <c r="I100"/>
  <c r="D100"/>
  <c r="C100"/>
  <c r="J99"/>
  <c r="I99"/>
  <c r="D99"/>
  <c r="C99"/>
  <c r="J98"/>
  <c r="I98"/>
  <c r="D98"/>
  <c r="C98"/>
  <c r="J97"/>
  <c r="I97"/>
  <c r="D97"/>
  <c r="C97"/>
  <c r="H94"/>
  <c r="B94"/>
  <c r="T86"/>
  <c r="S86"/>
  <c r="O86"/>
  <c r="N86"/>
  <c r="J86"/>
  <c r="I86"/>
  <c r="D86"/>
  <c r="C86"/>
  <c r="T85"/>
  <c r="S85"/>
  <c r="O85"/>
  <c r="N85"/>
  <c r="J85"/>
  <c r="I85"/>
  <c r="D85"/>
  <c r="C85"/>
  <c r="T84"/>
  <c r="S84"/>
  <c r="O84"/>
  <c r="N84"/>
  <c r="J84"/>
  <c r="I84"/>
  <c r="D84"/>
  <c r="C84"/>
  <c r="T83"/>
  <c r="S83"/>
  <c r="O83"/>
  <c r="N83"/>
  <c r="J83"/>
  <c r="I83"/>
  <c r="D83"/>
  <c r="C83"/>
  <c r="T82"/>
  <c r="S82"/>
  <c r="O82"/>
  <c r="N82"/>
  <c r="J82"/>
  <c r="I82"/>
  <c r="D82"/>
  <c r="C82"/>
  <c r="R79"/>
  <c r="M79"/>
  <c r="H79"/>
  <c r="B79"/>
  <c r="T71"/>
  <c r="S71"/>
  <c r="O71"/>
  <c r="N71"/>
  <c r="J71"/>
  <c r="I71"/>
  <c r="D71"/>
  <c r="C71"/>
  <c r="T70"/>
  <c r="S70"/>
  <c r="O70"/>
  <c r="N70"/>
  <c r="J70"/>
  <c r="I70"/>
  <c r="D70"/>
  <c r="C70"/>
  <c r="T69"/>
  <c r="S69"/>
  <c r="O69"/>
  <c r="N69"/>
  <c r="J69"/>
  <c r="I69"/>
  <c r="D69"/>
  <c r="C69"/>
  <c r="T68"/>
  <c r="S68"/>
  <c r="O68"/>
  <c r="N68"/>
  <c r="J68"/>
  <c r="I68"/>
  <c r="D68"/>
  <c r="C68"/>
  <c r="T67"/>
  <c r="S67"/>
  <c r="O67"/>
  <c r="N67"/>
  <c r="J67"/>
  <c r="I67"/>
  <c r="D67"/>
  <c r="C67"/>
  <c r="R64"/>
  <c r="M64"/>
  <c r="H64"/>
  <c r="B64"/>
  <c r="T54"/>
  <c r="S54"/>
  <c r="O54"/>
  <c r="N54"/>
  <c r="J54"/>
  <c r="I54"/>
  <c r="T53"/>
  <c r="S53"/>
  <c r="O53"/>
  <c r="N53"/>
  <c r="J53"/>
  <c r="I53"/>
  <c r="D53"/>
  <c r="C53"/>
  <c r="T52"/>
  <c r="S52"/>
  <c r="O52"/>
  <c r="N52"/>
  <c r="J52"/>
  <c r="I52"/>
  <c r="D52"/>
  <c r="C52"/>
  <c r="T51"/>
  <c r="S51"/>
  <c r="O51"/>
  <c r="N51"/>
  <c r="J51"/>
  <c r="I51"/>
  <c r="D51"/>
  <c r="C51"/>
  <c r="T50"/>
  <c r="S50"/>
  <c r="O50"/>
  <c r="N50"/>
  <c r="J50"/>
  <c r="I50"/>
  <c r="D50"/>
  <c r="C50"/>
  <c r="R47"/>
  <c r="M47"/>
  <c r="H47"/>
  <c r="I36"/>
  <c r="I35"/>
  <c r="I34"/>
  <c r="I33"/>
  <c r="I32"/>
  <c r="I31"/>
  <c r="I30"/>
  <c r="I29"/>
  <c r="I28"/>
  <c r="I27"/>
  <c r="I26"/>
  <c r="I25"/>
  <c r="I24"/>
  <c r="H47" i="2"/>
  <c r="I38" i="3"/>
  <c r="I37"/>
  <c r="I36"/>
  <c r="J103"/>
  <c r="I103"/>
  <c r="T100"/>
  <c r="S100"/>
  <c r="T99"/>
  <c r="S99"/>
  <c r="T98"/>
  <c r="S98"/>
  <c r="T97"/>
  <c r="S97"/>
  <c r="R94"/>
  <c r="O102"/>
  <c r="N102"/>
  <c r="O101"/>
  <c r="N101"/>
  <c r="O100"/>
  <c r="N100"/>
  <c r="O99"/>
  <c r="N99"/>
  <c r="O98"/>
  <c r="N98"/>
  <c r="O97"/>
  <c r="N97"/>
  <c r="M94"/>
  <c r="J102"/>
  <c r="I102"/>
  <c r="J101"/>
  <c r="I101"/>
  <c r="J100"/>
  <c r="I100"/>
  <c r="J99"/>
  <c r="I99"/>
  <c r="J98"/>
  <c r="I98"/>
  <c r="J97"/>
  <c r="I97"/>
  <c r="H94"/>
  <c r="H47"/>
  <c r="D101"/>
  <c r="C101"/>
  <c r="D100"/>
  <c r="C100"/>
  <c r="D99"/>
  <c r="C99"/>
  <c r="D98"/>
  <c r="C98"/>
  <c r="D97"/>
  <c r="C97"/>
  <c r="B94"/>
  <c r="O87"/>
  <c r="N87"/>
  <c r="T86"/>
  <c r="S86"/>
  <c r="O86"/>
  <c r="N86"/>
  <c r="J86"/>
  <c r="I86"/>
  <c r="D86"/>
  <c r="C86"/>
  <c r="T85"/>
  <c r="S85"/>
  <c r="O85"/>
  <c r="N85"/>
  <c r="J85"/>
  <c r="I85"/>
  <c r="D85"/>
  <c r="C85"/>
  <c r="T84"/>
  <c r="S84"/>
  <c r="O84"/>
  <c r="N84"/>
  <c r="J84"/>
  <c r="I84"/>
  <c r="D84"/>
  <c r="C84"/>
  <c r="T83"/>
  <c r="S83"/>
  <c r="O83"/>
  <c r="N83"/>
  <c r="J83"/>
  <c r="I83"/>
  <c r="D83"/>
  <c r="C83"/>
  <c r="T82"/>
  <c r="S82"/>
  <c r="O82"/>
  <c r="N82"/>
  <c r="J82"/>
  <c r="I82"/>
  <c r="D82"/>
  <c r="C82"/>
  <c r="R79"/>
  <c r="M79"/>
  <c r="H79"/>
  <c r="B79"/>
  <c r="T71"/>
  <c r="S71"/>
  <c r="O71"/>
  <c r="N71"/>
  <c r="D71"/>
  <c r="C71"/>
  <c r="T70"/>
  <c r="S70"/>
  <c r="O70"/>
  <c r="N70"/>
  <c r="J70"/>
  <c r="I70"/>
  <c r="D70"/>
  <c r="C70"/>
  <c r="T69"/>
  <c r="S69"/>
  <c r="O69"/>
  <c r="N69"/>
  <c r="J69"/>
  <c r="I69"/>
  <c r="D69"/>
  <c r="C69"/>
  <c r="T68"/>
  <c r="S68"/>
  <c r="O68"/>
  <c r="N68"/>
  <c r="J68"/>
  <c r="I68"/>
  <c r="D68"/>
  <c r="C68"/>
  <c r="T67"/>
  <c r="S67"/>
  <c r="O67"/>
  <c r="N67"/>
  <c r="J67"/>
  <c r="I67"/>
  <c r="D67"/>
  <c r="C67"/>
  <c r="R64"/>
  <c r="M64"/>
  <c r="H64"/>
  <c r="B64"/>
  <c r="O54"/>
  <c r="N54"/>
  <c r="J54"/>
  <c r="I54"/>
  <c r="D54"/>
  <c r="C54"/>
  <c r="T53"/>
  <c r="S53"/>
  <c r="O53"/>
  <c r="N53"/>
  <c r="J53"/>
  <c r="I53"/>
  <c r="D53"/>
  <c r="C53"/>
  <c r="T52"/>
  <c r="S52"/>
  <c r="O52"/>
  <c r="N52"/>
  <c r="J52"/>
  <c r="I52"/>
  <c r="D52"/>
  <c r="C52"/>
  <c r="T51"/>
  <c r="S51"/>
  <c r="O51"/>
  <c r="N51"/>
  <c r="J51"/>
  <c r="I51"/>
  <c r="D51"/>
  <c r="C51"/>
  <c r="T50"/>
  <c r="S50"/>
  <c r="O50"/>
  <c r="N50"/>
  <c r="J50"/>
  <c r="I50"/>
  <c r="D50"/>
  <c r="C50"/>
  <c r="R47"/>
  <c r="M47"/>
  <c r="I35"/>
  <c r="I34"/>
  <c r="I33"/>
  <c r="I32"/>
  <c r="I31"/>
  <c r="I30"/>
  <c r="I29"/>
  <c r="I28"/>
  <c r="I27"/>
  <c r="I26"/>
  <c r="I25"/>
  <c r="C102" i="2"/>
  <c r="D102"/>
  <c r="T89"/>
  <c r="T88"/>
  <c r="T87"/>
  <c r="S89"/>
  <c r="S88"/>
  <c r="S87"/>
  <c r="O89"/>
  <c r="O88"/>
  <c r="N89"/>
  <c r="N88"/>
  <c r="D101"/>
  <c r="C101"/>
  <c r="D100"/>
  <c r="C100"/>
  <c r="D99"/>
  <c r="C99"/>
  <c r="D98"/>
  <c r="C98"/>
  <c r="D97"/>
  <c r="C97"/>
  <c r="B94"/>
  <c r="J89"/>
  <c r="J88"/>
  <c r="I89"/>
  <c r="I88"/>
  <c r="D88"/>
  <c r="C88"/>
  <c r="T73"/>
  <c r="S73"/>
  <c r="D73"/>
  <c r="C73"/>
  <c r="S55"/>
  <c r="T55"/>
  <c r="C50"/>
  <c r="I35" l="1"/>
  <c r="I28"/>
  <c r="O87"/>
  <c r="N87"/>
  <c r="J87"/>
  <c r="I87"/>
  <c r="I34"/>
  <c r="I33"/>
  <c r="I32"/>
  <c r="I31"/>
  <c r="I30"/>
  <c r="I29"/>
  <c r="I27"/>
  <c r="I26"/>
  <c r="I25"/>
  <c r="I24"/>
  <c r="T86" l="1"/>
  <c r="S86"/>
  <c r="T85"/>
  <c r="S85"/>
  <c r="T84"/>
  <c r="S84"/>
  <c r="T83"/>
  <c r="S83"/>
  <c r="T82"/>
  <c r="S82"/>
  <c r="R79"/>
  <c r="O86"/>
  <c r="N86"/>
  <c r="O85"/>
  <c r="N85"/>
  <c r="O84"/>
  <c r="N84"/>
  <c r="O83"/>
  <c r="N83"/>
  <c r="O82"/>
  <c r="N82"/>
  <c r="M79"/>
  <c r="J86"/>
  <c r="I86"/>
  <c r="J85"/>
  <c r="I85"/>
  <c r="J84"/>
  <c r="I84"/>
  <c r="J83"/>
  <c r="I83"/>
  <c r="J82"/>
  <c r="I82"/>
  <c r="H79"/>
  <c r="D87"/>
  <c r="C87"/>
  <c r="D86"/>
  <c r="C86"/>
  <c r="D85"/>
  <c r="C85"/>
  <c r="D84"/>
  <c r="C84"/>
  <c r="D83"/>
  <c r="C83"/>
  <c r="D82"/>
  <c r="C82"/>
  <c r="B79"/>
  <c r="T72"/>
  <c r="S72"/>
  <c r="T71"/>
  <c r="S71"/>
  <c r="T70"/>
  <c r="S70"/>
  <c r="T69"/>
  <c r="S69"/>
  <c r="T68"/>
  <c r="S68"/>
  <c r="T67"/>
  <c r="S67"/>
  <c r="R64"/>
  <c r="O72"/>
  <c r="N72"/>
  <c r="O71"/>
  <c r="N71"/>
  <c r="O70"/>
  <c r="N70"/>
  <c r="O69"/>
  <c r="N69"/>
  <c r="O68"/>
  <c r="N68"/>
  <c r="O67"/>
  <c r="N67"/>
  <c r="M64"/>
  <c r="J72"/>
  <c r="I72"/>
  <c r="J71"/>
  <c r="I71"/>
  <c r="J70"/>
  <c r="I70"/>
  <c r="J69"/>
  <c r="I69"/>
  <c r="J68"/>
  <c r="I68"/>
  <c r="J67"/>
  <c r="I67"/>
  <c r="H64"/>
  <c r="D72"/>
  <c r="C72"/>
  <c r="D71"/>
  <c r="C71"/>
  <c r="D70"/>
  <c r="C70"/>
  <c r="D69"/>
  <c r="C69"/>
  <c r="D68"/>
  <c r="C68"/>
  <c r="D67"/>
  <c r="C67"/>
  <c r="B64"/>
  <c r="T54"/>
  <c r="S54"/>
  <c r="T53"/>
  <c r="S53"/>
  <c r="T52"/>
  <c r="S52"/>
  <c r="T51"/>
  <c r="S51"/>
  <c r="T50"/>
  <c r="S50"/>
  <c r="R47"/>
  <c r="M47"/>
  <c r="O54"/>
  <c r="N54"/>
  <c r="O53"/>
  <c r="N53"/>
  <c r="O52"/>
  <c r="N52"/>
  <c r="O51"/>
  <c r="N51"/>
  <c r="O50"/>
  <c r="N50"/>
  <c r="J55"/>
  <c r="I55"/>
  <c r="J54"/>
  <c r="I54"/>
  <c r="J53"/>
  <c r="I53"/>
  <c r="J52"/>
  <c r="I52"/>
  <c r="J51"/>
  <c r="I51"/>
  <c r="J50"/>
  <c r="I50"/>
  <c r="C51"/>
  <c r="C52"/>
  <c r="C53"/>
  <c r="C54"/>
  <c r="C55"/>
  <c r="D55"/>
  <c r="A5" i="1" l="1"/>
  <c r="D54" i="2"/>
  <c r="D53"/>
  <c r="D52"/>
  <c r="D51"/>
  <c r="D50"/>
  <c r="A6" i="1"/>
  <c r="A8" s="1"/>
  <c r="A10" s="1"/>
  <c r="A12" s="1"/>
  <c r="F11"/>
  <c r="F12" s="1"/>
  <c r="E9"/>
  <c r="E10" s="1"/>
  <c r="D7"/>
  <c r="D8" s="1"/>
  <c r="C5"/>
  <c r="C6" s="1"/>
  <c r="B3"/>
  <c r="B4" s="1"/>
  <c r="A7" l="1"/>
  <c r="A9" s="1"/>
  <c r="A11" s="1"/>
</calcChain>
</file>

<file path=xl/sharedStrings.xml><?xml version="1.0" encoding="utf-8"?>
<sst xmlns="http://schemas.openxmlformats.org/spreadsheetml/2006/main" count="337" uniqueCount="25">
  <si>
    <t>BER</t>
  </si>
  <si>
    <t>Draw The horizon line</t>
  </si>
  <si>
    <t>dBm</t>
  </si>
  <si>
    <t>Received Power [dBm]</t>
  </si>
  <si>
    <t>Plotted BER</t>
  </si>
  <si>
    <t>OSA Received Power [dBm]</t>
  </si>
  <si>
    <t>B2B</t>
  </si>
  <si>
    <t>Power (on Power Meter)</t>
  </si>
  <si>
    <t>Power (on Chip)</t>
  </si>
  <si>
    <t>Couping Loss [dB]</t>
  </si>
  <si>
    <t>Power Different between
90:10 Coupler [dB]</t>
  </si>
  <si>
    <t>Power (on chip)</t>
  </si>
  <si>
    <t>Input Power [dBm]</t>
  </si>
  <si>
    <t>Received Input Power [dBm]</t>
  </si>
  <si>
    <t>B2B Received Input Power [dBm]</t>
  </si>
  <si>
    <t>Power Penalty [dB]</t>
  </si>
  <si>
    <t>-10dBm on chip input power</t>
  </si>
  <si>
    <t>Cascaded 16x16</t>
  </si>
  <si>
    <t>4x4 Chip A</t>
  </si>
  <si>
    <t>4x4 Chip B</t>
  </si>
  <si>
    <t>Voltage [-V]</t>
  </si>
  <si>
    <t xml:space="preserve"> Port 1 - SOA ON</t>
  </si>
  <si>
    <t>Port 1 - SOA OFF</t>
  </si>
  <si>
    <t>Port 2 - SOA ON</t>
  </si>
  <si>
    <t>Port 2 - SOA OFF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</si>
</sst>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11" fontId="0" fillId="0" borderId="0" xfId="0" applyNumberFormat="1"/>
    <xf numFmtId="0" fontId="0" fillId="0" borderId="0" xfId="0" applyNumberFormat="1"/>
    <xf numFmtId="49" fontId="0" fillId="0" borderId="0" xfId="0" applyNumberFormat="1"/>
    <xf numFmtId="0" fontId="16" fillId="0" borderId="0" xfId="0" applyFont="1"/>
    <xf numFmtId="0" fontId="16" fillId="0" borderId="0" xfId="0" applyFont="1" applyAlignment="1">
      <alignment wrapText="1"/>
    </xf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3790507436570429"/>
          <c:y val="5.1400554097404488E-2"/>
          <c:w val="0.82449781277340384"/>
          <c:h val="0.65536052785068544"/>
        </c:manualLayout>
      </c:layout>
      <c:scatterChart>
        <c:scatterStyle val="lineMarker"/>
        <c:ser>
          <c:idx val="0"/>
          <c:order val="0"/>
          <c:tx>
            <c:strRef>
              <c:f>'Power Penalty'!$B$10</c:f>
              <c:strCache>
                <c:ptCount val="1"/>
                <c:pt idx="0">
                  <c:v>4x4 Chip A</c:v>
                </c:pt>
              </c:strCache>
            </c:strRef>
          </c:tx>
          <c:spPr>
            <a:ln w="28575">
              <a:noFill/>
            </a:ln>
          </c:spPr>
          <c:xVal>
            <c:numRef>
              <c:f>'Power Penalty'!$B$12:$B$25</c:f>
              <c:numCache>
                <c:formatCode>General</c:formatCode>
                <c:ptCount val="14"/>
                <c:pt idx="1">
                  <c:v>-1.5</c:v>
                </c:pt>
                <c:pt idx="2">
                  <c:v>-3.5</c:v>
                </c:pt>
                <c:pt idx="3">
                  <c:v>-5.5</c:v>
                </c:pt>
                <c:pt idx="4">
                  <c:v>-7.5</c:v>
                </c:pt>
                <c:pt idx="5">
                  <c:v>-9.5</c:v>
                </c:pt>
                <c:pt idx="6">
                  <c:v>-11.5</c:v>
                </c:pt>
                <c:pt idx="7">
                  <c:v>-13.5</c:v>
                </c:pt>
                <c:pt idx="8">
                  <c:v>-15.5</c:v>
                </c:pt>
                <c:pt idx="9">
                  <c:v>-17.5</c:v>
                </c:pt>
                <c:pt idx="10">
                  <c:v>-19.5</c:v>
                </c:pt>
                <c:pt idx="11">
                  <c:v>-21.5</c:v>
                </c:pt>
                <c:pt idx="12">
                  <c:v>-23.5</c:v>
                </c:pt>
                <c:pt idx="13">
                  <c:v>-25.5</c:v>
                </c:pt>
              </c:numCache>
            </c:numRef>
          </c:xVal>
          <c:yVal>
            <c:numRef>
              <c:f>'Power Penalty'!$C$12:$C$25</c:f>
              <c:numCache>
                <c:formatCode>General</c:formatCode>
                <c:ptCount val="14"/>
                <c:pt idx="1">
                  <c:v>0.65000000000000213</c:v>
                </c:pt>
                <c:pt idx="2">
                  <c:v>0.42000000000000171</c:v>
                </c:pt>
                <c:pt idx="3">
                  <c:v>0.17999999999999972</c:v>
                </c:pt>
                <c:pt idx="4">
                  <c:v>0.20000000000000284</c:v>
                </c:pt>
                <c:pt idx="5">
                  <c:v>0.28000000000000114</c:v>
                </c:pt>
                <c:pt idx="6">
                  <c:v>0.31000000000000227</c:v>
                </c:pt>
                <c:pt idx="7">
                  <c:v>0.5</c:v>
                </c:pt>
                <c:pt idx="8">
                  <c:v>0.89000000000000057</c:v>
                </c:pt>
                <c:pt idx="9">
                  <c:v>1.0899999999999999</c:v>
                </c:pt>
                <c:pt idx="10">
                  <c:v>1.1300000000000026</c:v>
                </c:pt>
                <c:pt idx="11">
                  <c:v>1.6400000000000006</c:v>
                </c:pt>
                <c:pt idx="12">
                  <c:v>2.4000000000000021</c:v>
                </c:pt>
                <c:pt idx="13">
                  <c:v>2.8500000000000014</c:v>
                </c:pt>
              </c:numCache>
            </c:numRef>
          </c:yVal>
        </c:ser>
        <c:ser>
          <c:idx val="1"/>
          <c:order val="1"/>
          <c:tx>
            <c:strRef>
              <c:f>'Power Penalty'!$E$10</c:f>
              <c:strCache>
                <c:ptCount val="1"/>
                <c:pt idx="0">
                  <c:v>4x4 Chip B</c:v>
                </c:pt>
              </c:strCache>
            </c:strRef>
          </c:tx>
          <c:spPr>
            <a:ln w="28575">
              <a:noFill/>
            </a:ln>
          </c:spPr>
          <c:xVal>
            <c:numRef>
              <c:f>'Power Penalty'!$E$12:$E$23</c:f>
              <c:numCache>
                <c:formatCode>General</c:formatCode>
                <c:ptCount val="12"/>
                <c:pt idx="0">
                  <c:v>-0.3</c:v>
                </c:pt>
                <c:pt idx="1">
                  <c:v>-2.7</c:v>
                </c:pt>
                <c:pt idx="2">
                  <c:v>-4</c:v>
                </c:pt>
                <c:pt idx="3">
                  <c:v>-6</c:v>
                </c:pt>
                <c:pt idx="4">
                  <c:v>-8</c:v>
                </c:pt>
                <c:pt idx="5">
                  <c:v>-10</c:v>
                </c:pt>
                <c:pt idx="6">
                  <c:v>-12</c:v>
                </c:pt>
                <c:pt idx="7">
                  <c:v>-14</c:v>
                </c:pt>
                <c:pt idx="8">
                  <c:v>-16</c:v>
                </c:pt>
                <c:pt idx="9">
                  <c:v>-18</c:v>
                </c:pt>
                <c:pt idx="10">
                  <c:v>-20</c:v>
                </c:pt>
                <c:pt idx="11">
                  <c:v>-22</c:v>
                </c:pt>
              </c:numCache>
            </c:numRef>
          </c:xVal>
          <c:yVal>
            <c:numRef>
              <c:f>'Power Penalty'!$F$12:$F$23</c:f>
              <c:numCache>
                <c:formatCode>General</c:formatCode>
                <c:ptCount val="12"/>
                <c:pt idx="0">
                  <c:v>0.63999999999999702</c:v>
                </c:pt>
                <c:pt idx="1">
                  <c:v>0.28999999999999915</c:v>
                </c:pt>
                <c:pt idx="2">
                  <c:v>0.17999999999999972</c:v>
                </c:pt>
                <c:pt idx="3">
                  <c:v>8.9999999999996305E-2</c:v>
                </c:pt>
                <c:pt idx="4">
                  <c:v>0.19999999999999574</c:v>
                </c:pt>
                <c:pt idx="5">
                  <c:v>0.27999999999999403</c:v>
                </c:pt>
                <c:pt idx="6">
                  <c:v>0.34999999999999432</c:v>
                </c:pt>
                <c:pt idx="7">
                  <c:v>0.55999999999999517</c:v>
                </c:pt>
                <c:pt idx="8">
                  <c:v>0.88999999999999702</c:v>
                </c:pt>
                <c:pt idx="9">
                  <c:v>1.4199999999999982</c:v>
                </c:pt>
                <c:pt idx="10">
                  <c:v>1.769999999999996</c:v>
                </c:pt>
                <c:pt idx="11">
                  <c:v>2.519999999999996</c:v>
                </c:pt>
              </c:numCache>
            </c:numRef>
          </c:yVal>
        </c:ser>
        <c:ser>
          <c:idx val="2"/>
          <c:order val="2"/>
          <c:tx>
            <c:strRef>
              <c:f>'Power Penalty'!$H$10</c:f>
              <c:strCache>
                <c:ptCount val="1"/>
                <c:pt idx="0">
                  <c:v>Cascaded 16x16</c:v>
                </c:pt>
              </c:strCache>
            </c:strRef>
          </c:tx>
          <c:spPr>
            <a:ln w="28575">
              <a:noFill/>
            </a:ln>
          </c:spPr>
          <c:xVal>
            <c:numRef>
              <c:f>'Power Penalty'!$H$12:$H$25</c:f>
              <c:numCache>
                <c:formatCode>General</c:formatCode>
                <c:ptCount val="14"/>
                <c:pt idx="0">
                  <c:v>4.5</c:v>
                </c:pt>
                <c:pt idx="1">
                  <c:v>1.5</c:v>
                </c:pt>
                <c:pt idx="2">
                  <c:v>0.5</c:v>
                </c:pt>
                <c:pt idx="3">
                  <c:v>-1.5</c:v>
                </c:pt>
                <c:pt idx="4">
                  <c:v>-3.5</c:v>
                </c:pt>
                <c:pt idx="5">
                  <c:v>-5.5</c:v>
                </c:pt>
                <c:pt idx="6">
                  <c:v>-7.5</c:v>
                </c:pt>
                <c:pt idx="7">
                  <c:v>-9.5</c:v>
                </c:pt>
                <c:pt idx="8">
                  <c:v>-11.5</c:v>
                </c:pt>
                <c:pt idx="9">
                  <c:v>-13.5</c:v>
                </c:pt>
                <c:pt idx="10">
                  <c:v>-15.5</c:v>
                </c:pt>
                <c:pt idx="11">
                  <c:v>-17.5</c:v>
                </c:pt>
                <c:pt idx="12">
                  <c:v>-19.5</c:v>
                </c:pt>
                <c:pt idx="13">
                  <c:v>-23.5</c:v>
                </c:pt>
              </c:numCache>
            </c:numRef>
          </c:xVal>
          <c:yVal>
            <c:numRef>
              <c:f>'Power Penalty'!$I$12:$I$25</c:f>
              <c:numCache>
                <c:formatCode>General</c:formatCode>
                <c:ptCount val="14"/>
                <c:pt idx="0">
                  <c:v>2.0100000000000016</c:v>
                </c:pt>
                <c:pt idx="1">
                  <c:v>1.0100000000000016</c:v>
                </c:pt>
                <c:pt idx="2">
                  <c:v>0.85999999999999943</c:v>
                </c:pt>
                <c:pt idx="3">
                  <c:v>0.73000000000000043</c:v>
                </c:pt>
                <c:pt idx="4">
                  <c:v>0.83999999999999986</c:v>
                </c:pt>
                <c:pt idx="5">
                  <c:v>0.67000000000000171</c:v>
                </c:pt>
                <c:pt idx="6">
                  <c:v>0.69999999999999929</c:v>
                </c:pt>
                <c:pt idx="7">
                  <c:v>0.76000000000000156</c:v>
                </c:pt>
                <c:pt idx="8">
                  <c:v>0.81000000000000227</c:v>
                </c:pt>
                <c:pt idx="9">
                  <c:v>0.96000000000000085</c:v>
                </c:pt>
                <c:pt idx="10">
                  <c:v>1.2100000000000009</c:v>
                </c:pt>
                <c:pt idx="11">
                  <c:v>2.0600000000000023</c:v>
                </c:pt>
                <c:pt idx="12">
                  <c:v>2.990000000000002</c:v>
                </c:pt>
                <c:pt idx="13">
                  <c:v>5.9199999999999982</c:v>
                </c:pt>
              </c:numCache>
            </c:numRef>
          </c:yVal>
        </c:ser>
        <c:axId val="101397248"/>
        <c:axId val="101399168"/>
      </c:scatterChart>
      <c:valAx>
        <c:axId val="101397248"/>
        <c:scaling>
          <c:orientation val="minMax"/>
          <c:min val="-25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Switch</a:t>
                </a:r>
                <a:r>
                  <a:rPr lang="en-GB" baseline="0"/>
                  <a:t> On-Chip Input Power [dBm]</a:t>
                </a:r>
                <a:endParaRPr lang="en-GB"/>
              </a:p>
            </c:rich>
          </c:tx>
          <c:layout/>
        </c:title>
        <c:numFmt formatCode="General" sourceLinked="1"/>
        <c:tickLblPos val="nextTo"/>
        <c:crossAx val="101399168"/>
        <c:crossesAt val="0"/>
        <c:crossBetween val="midCat"/>
      </c:valAx>
      <c:valAx>
        <c:axId val="101399168"/>
        <c:scaling>
          <c:orientation val="minMax"/>
          <c:max val="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Power Penalty [dB]</a:t>
                </a:r>
              </a:p>
            </c:rich>
          </c:tx>
          <c:layout/>
        </c:title>
        <c:numFmt formatCode="General" sourceLinked="1"/>
        <c:tickLblPos val="nextTo"/>
        <c:crossAx val="101397248"/>
        <c:crossesAt val="-25"/>
        <c:crossBetween val="midCat"/>
      </c:valAx>
    </c:plotArea>
    <c:legend>
      <c:legendPos val="b"/>
      <c:layout>
        <c:manualLayout>
          <c:xMode val="edge"/>
          <c:yMode val="edge"/>
          <c:x val="0.21583289588801399"/>
          <c:y val="0.88387540099154271"/>
          <c:w val="0.67153800980356904"/>
          <c:h val="9.3451748763962728E-2"/>
        </c:manualLayout>
      </c:layout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1190472967383376"/>
          <c:y val="1.2935207579422086E-2"/>
          <c:w val="0.65510183382383702"/>
          <c:h val="0.83650043744532065"/>
        </c:manualLayout>
      </c:layout>
      <c:scatterChart>
        <c:scatterStyle val="lineMarker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Draw!$A$3:$A$4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Draw!$B$3:$B$4</c:f>
              <c:numCache>
                <c:formatCode>General</c:formatCode>
                <c:ptCount val="2"/>
                <c:pt idx="0">
                  <c:v>-0.47712125471966244</c:v>
                </c:pt>
                <c:pt idx="1">
                  <c:v>-0.47712125471966244</c:v>
                </c:pt>
              </c:numCache>
            </c:numRef>
          </c:yVal>
        </c:ser>
        <c:ser>
          <c:idx val="1"/>
          <c:order val="1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Draw!$A$5:$A$6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Draw!$C$5:$C$6</c:f>
              <c:numCache>
                <c:formatCode>General</c:formatCode>
                <c:ptCount val="2"/>
                <c:pt idx="0">
                  <c:v>-0.77815125038364363</c:v>
                </c:pt>
                <c:pt idx="1">
                  <c:v>-0.77815125038364363</c:v>
                </c:pt>
              </c:numCache>
            </c:numRef>
          </c:yVal>
        </c:ser>
        <c:ser>
          <c:idx val="2"/>
          <c:order val="2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Draw!$A$7:$A$8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Draw!$D$7:$D$8</c:f>
              <c:numCache>
                <c:formatCode>General</c:formatCode>
                <c:ptCount val="2"/>
                <c:pt idx="0">
                  <c:v>-0.95424250943932487</c:v>
                </c:pt>
                <c:pt idx="1">
                  <c:v>-0.95424250943932487</c:v>
                </c:pt>
              </c:numCache>
            </c:numRef>
          </c:yVal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Draw!$A$9:$A$10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Draw!$E$9:$E$10</c:f>
              <c:numCache>
                <c:formatCode>General</c:formatCode>
                <c:ptCount val="2"/>
                <c:pt idx="0">
                  <c:v>-1.0791812460476249</c:v>
                </c:pt>
                <c:pt idx="1">
                  <c:v>-1.0791812460476249</c:v>
                </c:pt>
              </c:numCache>
            </c:numRef>
          </c:yVal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Draw!$A$11:$A$12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Draw!$F$11:$F$12</c:f>
              <c:numCache>
                <c:formatCode>General</c:formatCode>
                <c:ptCount val="2"/>
                <c:pt idx="0">
                  <c:v>-1.1760912590556813</c:v>
                </c:pt>
                <c:pt idx="1">
                  <c:v>-1.1760912590556813</c:v>
                </c:pt>
              </c:numCache>
            </c:numRef>
          </c:yVal>
        </c:ser>
        <c:ser>
          <c:idx val="22"/>
          <c:order val="5"/>
          <c:tx>
            <c:strRef>
              <c:f>ChipA!$B$47</c:f>
              <c:strCache>
                <c:ptCount val="1"/>
                <c:pt idx="0">
                  <c:v>B2B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ChipA!$C$50:$C$59</c:f>
              <c:numCache>
                <c:formatCode>General</c:formatCode>
                <c:ptCount val="10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</c:numCache>
            </c:numRef>
          </c:xVal>
          <c:yVal>
            <c:numRef>
              <c:f>ChipA!$D$50:$D$59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</c:ser>
        <c:ser>
          <c:idx val="10"/>
          <c:order val="6"/>
          <c:tx>
            <c:strRef>
              <c:f>ChipA!$H$47</c:f>
              <c:strCache>
                <c:ptCount val="1"/>
                <c:pt idx="0">
                  <c:v>1.54dBm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ChipA!$I$50:$I$57</c:f>
              <c:numCache>
                <c:formatCode>General</c:formatCode>
                <c:ptCount val="8"/>
                <c:pt idx="0">
                  <c:v>-29.67</c:v>
                </c:pt>
                <c:pt idx="1">
                  <c:v>-30.450000000000003</c:v>
                </c:pt>
                <c:pt idx="2">
                  <c:v>-31</c:v>
                </c:pt>
                <c:pt idx="3">
                  <c:v>-31.58</c:v>
                </c:pt>
                <c:pt idx="4">
                  <c:v>-32.35</c:v>
                </c:pt>
              </c:numCache>
            </c:numRef>
          </c:xVal>
          <c:yVal>
            <c:numRef>
              <c:f>ChipA!$J$50:$J$57</c:f>
              <c:numCache>
                <c:formatCode>General</c:formatCode>
                <c:ptCount val="8"/>
                <c:pt idx="0">
                  <c:v>-0.9839991856762158</c:v>
                </c:pt>
                <c:pt idx="1">
                  <c:v>-0.96551082025498758</c:v>
                </c:pt>
                <c:pt idx="2">
                  <c:v>-0.93549662287415358</c:v>
                </c:pt>
                <c:pt idx="3">
                  <c:v>-0.90429762082563558</c:v>
                </c:pt>
                <c:pt idx="4">
                  <c:v>-0.86911080521561024</c:v>
                </c:pt>
              </c:numCache>
            </c:numRef>
          </c:yVal>
        </c:ser>
        <c:ser>
          <c:idx val="11"/>
          <c:order val="7"/>
          <c:tx>
            <c:strRef>
              <c:f>ChipA!$M$47</c:f>
              <c:strCache>
                <c:ptCount val="1"/>
                <c:pt idx="0">
                  <c:v>0.5dBm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ChipA!$N$50:$N$58</c:f>
              <c:numCache>
                <c:formatCode>General</c:formatCode>
                <c:ptCount val="9"/>
                <c:pt idx="0">
                  <c:v>-29.68</c:v>
                </c:pt>
                <c:pt idx="1">
                  <c:v>-30.35</c:v>
                </c:pt>
                <c:pt idx="2">
                  <c:v>-31.090000000000003</c:v>
                </c:pt>
                <c:pt idx="3">
                  <c:v>-32.1</c:v>
                </c:pt>
                <c:pt idx="4">
                  <c:v>-32.700000000000003</c:v>
                </c:pt>
              </c:numCache>
            </c:numRef>
          </c:xVal>
          <c:yVal>
            <c:numRef>
              <c:f>ChipA!$O$50:$O$58</c:f>
              <c:numCache>
                <c:formatCode>General</c:formatCode>
                <c:ptCount val="9"/>
                <c:pt idx="0">
                  <c:v>-0.98486819381999968</c:v>
                </c:pt>
                <c:pt idx="1">
                  <c:v>-0.95598641971747411</c:v>
                </c:pt>
                <c:pt idx="2">
                  <c:v>-0.93211044761968131</c:v>
                </c:pt>
                <c:pt idx="3">
                  <c:v>-0.8918651464786298</c:v>
                </c:pt>
                <c:pt idx="4">
                  <c:v>-0.86667403306458246</c:v>
                </c:pt>
              </c:numCache>
            </c:numRef>
          </c:yVal>
        </c:ser>
        <c:ser>
          <c:idx val="12"/>
          <c:order val="8"/>
          <c:tx>
            <c:strRef>
              <c:f>ChipA!$R$47</c:f>
              <c:strCache>
                <c:ptCount val="1"/>
                <c:pt idx="0">
                  <c:v>-1.5dBm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ChipA!$S$50:$S$58</c:f>
              <c:numCache>
                <c:formatCode>General</c:formatCode>
                <c:ptCount val="9"/>
                <c:pt idx="0">
                  <c:v>-31.490000000000002</c:v>
                </c:pt>
                <c:pt idx="1">
                  <c:v>-32.299999999999997</c:v>
                </c:pt>
                <c:pt idx="2">
                  <c:v>-33.06</c:v>
                </c:pt>
                <c:pt idx="3">
                  <c:v>-34</c:v>
                </c:pt>
              </c:numCache>
            </c:numRef>
          </c:xVal>
          <c:yVal>
            <c:numRef>
              <c:f>ChipA!$T$50:$T$58</c:f>
              <c:numCache>
                <c:formatCode>General</c:formatCode>
                <c:ptCount val="9"/>
                <c:pt idx="0">
                  <c:v>-0.96165369779498644</c:v>
                </c:pt>
                <c:pt idx="1">
                  <c:v>-0.9247410157475322</c:v>
                </c:pt>
                <c:pt idx="2">
                  <c:v>-0.88299512892730825</c:v>
                </c:pt>
                <c:pt idx="3">
                  <c:v>-0.83403321019209831</c:v>
                </c:pt>
              </c:numCache>
            </c:numRef>
          </c:yVal>
        </c:ser>
        <c:ser>
          <c:idx val="13"/>
          <c:order val="9"/>
          <c:tx>
            <c:strRef>
              <c:f>ChipA!$B$64</c:f>
              <c:strCache>
                <c:ptCount val="1"/>
                <c:pt idx="0">
                  <c:v>-3.5dBm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ChipA!$C$67:$C$75</c:f>
              <c:numCache>
                <c:formatCode>General</c:formatCode>
                <c:ptCount val="9"/>
                <c:pt idx="0">
                  <c:v>-31</c:v>
                </c:pt>
                <c:pt idx="1">
                  <c:v>-31.86</c:v>
                </c:pt>
                <c:pt idx="2">
                  <c:v>-32.6</c:v>
                </c:pt>
                <c:pt idx="3">
                  <c:v>-33.4</c:v>
                </c:pt>
                <c:pt idx="4">
                  <c:v>-34.1</c:v>
                </c:pt>
              </c:numCache>
            </c:numRef>
          </c:xVal>
          <c:yVal>
            <c:numRef>
              <c:f>ChipA!$D$67:$D$75</c:f>
              <c:numCache>
                <c:formatCode>General</c:formatCode>
                <c:ptCount val="9"/>
                <c:pt idx="0">
                  <c:v>-1.0041884857013113</c:v>
                </c:pt>
                <c:pt idx="1">
                  <c:v>-0.95424250943932487</c:v>
                </c:pt>
                <c:pt idx="2">
                  <c:v>-0.92254545281876998</c:v>
                </c:pt>
                <c:pt idx="3">
                  <c:v>-0.87476294666949683</c:v>
                </c:pt>
                <c:pt idx="4">
                  <c:v>-0.83055986949138494</c:v>
                </c:pt>
              </c:numCache>
            </c:numRef>
          </c:yVal>
        </c:ser>
        <c:ser>
          <c:idx val="14"/>
          <c:order val="10"/>
          <c:tx>
            <c:strRef>
              <c:f>ChipA!$H$64</c:f>
              <c:strCache>
                <c:ptCount val="1"/>
                <c:pt idx="0">
                  <c:v>-5.5dBm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ChipA!$I$67:$I$75</c:f>
              <c:numCache>
                <c:formatCode>General</c:formatCode>
                <c:ptCount val="9"/>
                <c:pt idx="0">
                  <c:v>-31.6</c:v>
                </c:pt>
                <c:pt idx="1">
                  <c:v>-32.409999999999997</c:v>
                </c:pt>
                <c:pt idx="2">
                  <c:v>-33.25</c:v>
                </c:pt>
                <c:pt idx="3">
                  <c:v>-34</c:v>
                </c:pt>
              </c:numCache>
            </c:numRef>
          </c:xVal>
          <c:yVal>
            <c:numRef>
              <c:f>ChipA!$J$67:$J$75</c:f>
              <c:numCache>
                <c:formatCode>General</c:formatCode>
                <c:ptCount val="9"/>
                <c:pt idx="0">
                  <c:v>-0.97876825449804072</c:v>
                </c:pt>
                <c:pt idx="1">
                  <c:v>-0.94870907749613465</c:v>
                </c:pt>
                <c:pt idx="2">
                  <c:v>-0.90083707673307589</c:v>
                </c:pt>
                <c:pt idx="3">
                  <c:v>-0.85460368721823954</c:v>
                </c:pt>
              </c:numCache>
            </c:numRef>
          </c:yVal>
        </c:ser>
        <c:ser>
          <c:idx val="15"/>
          <c:order val="11"/>
          <c:tx>
            <c:strRef>
              <c:f>ChipA!$M$64</c:f>
              <c:strCache>
                <c:ptCount val="1"/>
                <c:pt idx="0">
                  <c:v>-7.5dBm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ChipA!$N$67:$N$75</c:f>
              <c:numCache>
                <c:formatCode>General</c:formatCode>
                <c:ptCount val="9"/>
                <c:pt idx="0">
                  <c:v>-31.4</c:v>
                </c:pt>
                <c:pt idx="1">
                  <c:v>-32.07</c:v>
                </c:pt>
                <c:pt idx="2">
                  <c:v>-32.700000000000003</c:v>
                </c:pt>
                <c:pt idx="3">
                  <c:v>-33.200000000000003</c:v>
                </c:pt>
                <c:pt idx="4">
                  <c:v>-33.840000000000003</c:v>
                </c:pt>
              </c:numCache>
            </c:numRef>
          </c:xVal>
          <c:yVal>
            <c:numRef>
              <c:f>ChipA!$O$67:$O$75</c:f>
              <c:numCache>
                <c:formatCode>General</c:formatCode>
                <c:ptCount val="9"/>
                <c:pt idx="0">
                  <c:v>-0.98672561620600019</c:v>
                </c:pt>
                <c:pt idx="1">
                  <c:v>-0.96317781222313048</c:v>
                </c:pt>
                <c:pt idx="2">
                  <c:v>-0.93058630979303236</c:v>
                </c:pt>
                <c:pt idx="3">
                  <c:v>-0.8918651464786298</c:v>
                </c:pt>
                <c:pt idx="4">
                  <c:v>-0.85615202919875799</c:v>
                </c:pt>
              </c:numCache>
            </c:numRef>
          </c:yVal>
        </c:ser>
        <c:ser>
          <c:idx val="16"/>
          <c:order val="12"/>
          <c:tx>
            <c:strRef>
              <c:f>ChipA!$R$64</c:f>
              <c:strCache>
                <c:ptCount val="1"/>
                <c:pt idx="0">
                  <c:v>-9.5dBm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ChipA!$S$67:$S$75</c:f>
              <c:numCache>
                <c:formatCode>General</c:formatCode>
                <c:ptCount val="9"/>
                <c:pt idx="0">
                  <c:v>-31</c:v>
                </c:pt>
                <c:pt idx="1">
                  <c:v>-31.340000000000003</c:v>
                </c:pt>
                <c:pt idx="2">
                  <c:v>-31.9</c:v>
                </c:pt>
                <c:pt idx="3">
                  <c:v>-32.9</c:v>
                </c:pt>
                <c:pt idx="4">
                  <c:v>-33.799999999999997</c:v>
                </c:pt>
              </c:numCache>
            </c:numRef>
          </c:xVal>
          <c:yVal>
            <c:numRef>
              <c:f>ChipA!$T$67:$T$75</c:f>
              <c:numCache>
                <c:formatCode>General</c:formatCode>
                <c:ptCount val="9"/>
                <c:pt idx="0">
                  <c:v>-1.0095294505095547</c:v>
                </c:pt>
                <c:pt idx="1">
                  <c:v>-0.99228431944363238</c:v>
                </c:pt>
                <c:pt idx="2">
                  <c:v>-0.95466568841074118</c:v>
                </c:pt>
                <c:pt idx="3">
                  <c:v>-0.9157464995065846</c:v>
                </c:pt>
                <c:pt idx="4">
                  <c:v>-0.86497966106300617</c:v>
                </c:pt>
              </c:numCache>
            </c:numRef>
          </c:yVal>
        </c:ser>
        <c:ser>
          <c:idx val="17"/>
          <c:order val="13"/>
          <c:tx>
            <c:strRef>
              <c:f>ChipA!$B$79</c:f>
              <c:strCache>
                <c:ptCount val="1"/>
                <c:pt idx="0">
                  <c:v>-11.5dBm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ChipA!$C$82:$C$90</c:f>
              <c:numCache>
                <c:formatCode>General</c:formatCode>
                <c:ptCount val="9"/>
                <c:pt idx="0">
                  <c:v>-30.54</c:v>
                </c:pt>
                <c:pt idx="1">
                  <c:v>-31.310000000000002</c:v>
                </c:pt>
                <c:pt idx="2">
                  <c:v>-32.200000000000003</c:v>
                </c:pt>
                <c:pt idx="3">
                  <c:v>-32.75</c:v>
                </c:pt>
                <c:pt idx="4">
                  <c:v>-33.409999999999997</c:v>
                </c:pt>
              </c:numCache>
            </c:numRef>
          </c:xVal>
          <c:yVal>
            <c:numRef>
              <c:f>ChipA!$D$82:$D$90</c:f>
              <c:numCache>
                <c:formatCode>General</c:formatCode>
                <c:ptCount val="9"/>
                <c:pt idx="0">
                  <c:v>-1.012880651799227</c:v>
                </c:pt>
                <c:pt idx="1">
                  <c:v>-0.98316553543521767</c:v>
                </c:pt>
                <c:pt idx="2">
                  <c:v>-0.94713323736379185</c:v>
                </c:pt>
                <c:pt idx="3">
                  <c:v>-0.92151935626692194</c:v>
                </c:pt>
                <c:pt idx="4">
                  <c:v>-0.89342377614362356</c:v>
                </c:pt>
              </c:numCache>
            </c:numRef>
          </c:yVal>
        </c:ser>
        <c:ser>
          <c:idx val="18"/>
          <c:order val="14"/>
          <c:tx>
            <c:strRef>
              <c:f>ChipA!$H$79</c:f>
              <c:strCache>
                <c:ptCount val="1"/>
                <c:pt idx="0">
                  <c:v>-13.5dBm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ChipA!$I$82:$I$91</c:f>
              <c:numCache>
                <c:formatCode>General</c:formatCode>
                <c:ptCount val="10"/>
                <c:pt idx="0">
                  <c:v>-29.9</c:v>
                </c:pt>
                <c:pt idx="1">
                  <c:v>-30.700000000000003</c:v>
                </c:pt>
                <c:pt idx="2">
                  <c:v>-31.64</c:v>
                </c:pt>
                <c:pt idx="3">
                  <c:v>-32.54</c:v>
                </c:pt>
                <c:pt idx="4">
                  <c:v>-33.89</c:v>
                </c:pt>
              </c:numCache>
            </c:numRef>
          </c:xVal>
          <c:yVal>
            <c:numRef>
              <c:f>ChipA!$J$82:$J$91</c:f>
              <c:numCache>
                <c:formatCode>General</c:formatCode>
                <c:ptCount val="10"/>
                <c:pt idx="0">
                  <c:v>-1.0413926851582251</c:v>
                </c:pt>
                <c:pt idx="1">
                  <c:v>-0.99654751546570364</c:v>
                </c:pt>
                <c:pt idx="2">
                  <c:v>-0.96551082025498758</c:v>
                </c:pt>
                <c:pt idx="3">
                  <c:v>-0.92847195263025106</c:v>
                </c:pt>
                <c:pt idx="4">
                  <c:v>-0.85864838856396541</c:v>
                </c:pt>
              </c:numCache>
            </c:numRef>
          </c:yVal>
        </c:ser>
        <c:ser>
          <c:idx val="19"/>
          <c:order val="15"/>
          <c:tx>
            <c:strRef>
              <c:f>ChipA!$M$79</c:f>
              <c:strCache>
                <c:ptCount val="1"/>
                <c:pt idx="0">
                  <c:v>-15.5dBm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ChipA!$N$82:$N$91</c:f>
              <c:numCache>
                <c:formatCode>General</c:formatCode>
                <c:ptCount val="10"/>
                <c:pt idx="0">
                  <c:v>-29.799999999999997</c:v>
                </c:pt>
                <c:pt idx="1">
                  <c:v>-30.35</c:v>
                </c:pt>
                <c:pt idx="2">
                  <c:v>-31</c:v>
                </c:pt>
                <c:pt idx="3">
                  <c:v>-32.049999999999997</c:v>
                </c:pt>
                <c:pt idx="4">
                  <c:v>-32.9</c:v>
                </c:pt>
                <c:pt idx="5">
                  <c:v>-33.92</c:v>
                </c:pt>
              </c:numCache>
            </c:numRef>
          </c:xVal>
          <c:yVal>
            <c:numRef>
              <c:f>ChipA!$O$82:$O$91</c:f>
              <c:numCache>
                <c:formatCode>General</c:formatCode>
                <c:ptCount val="10"/>
                <c:pt idx="0">
                  <c:v>-1.0111320082582429</c:v>
                </c:pt>
                <c:pt idx="1">
                  <c:v>-0.99104345712596087</c:v>
                </c:pt>
                <c:pt idx="2">
                  <c:v>-0.97628215052721279</c:v>
                </c:pt>
                <c:pt idx="3">
                  <c:v>-0.94566100787396845</c:v>
                </c:pt>
                <c:pt idx="4">
                  <c:v>-0.90308998699194354</c:v>
                </c:pt>
                <c:pt idx="5">
                  <c:v>-0.84792769102748144</c:v>
                </c:pt>
              </c:numCache>
            </c:numRef>
          </c:yVal>
        </c:ser>
        <c:ser>
          <c:idx val="20"/>
          <c:order val="16"/>
          <c:tx>
            <c:strRef>
              <c:f>ChipA!$R$79</c:f>
              <c:strCache>
                <c:ptCount val="1"/>
                <c:pt idx="0">
                  <c:v>-17.5dBm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ChipA!$S$82:$S$91</c:f>
              <c:numCache>
                <c:formatCode>General</c:formatCode>
                <c:ptCount val="10"/>
                <c:pt idx="0">
                  <c:v>-30.200000000000003</c:v>
                </c:pt>
                <c:pt idx="1">
                  <c:v>-30.799999999999997</c:v>
                </c:pt>
                <c:pt idx="2">
                  <c:v>-31.799999999999997</c:v>
                </c:pt>
                <c:pt idx="3">
                  <c:v>-32.67</c:v>
                </c:pt>
                <c:pt idx="4">
                  <c:v>-33.520000000000003</c:v>
                </c:pt>
              </c:numCache>
            </c:numRef>
          </c:xVal>
          <c:yVal>
            <c:numRef>
              <c:f>ChipA!$T$82:$T$91</c:f>
              <c:numCache>
                <c:formatCode>General</c:formatCode>
                <c:ptCount val="10"/>
                <c:pt idx="0">
                  <c:v>-0.98672561620600019</c:v>
                </c:pt>
                <c:pt idx="1">
                  <c:v>-0.97514206729719377</c:v>
                </c:pt>
                <c:pt idx="2">
                  <c:v>-0.93946783331808958</c:v>
                </c:pt>
                <c:pt idx="3">
                  <c:v>-0.90479758573247349</c:v>
                </c:pt>
                <c:pt idx="4">
                  <c:v>-0.85498282585175012</c:v>
                </c:pt>
              </c:numCache>
            </c:numRef>
          </c:yVal>
        </c:ser>
        <c:ser>
          <c:idx val="5"/>
          <c:order val="17"/>
          <c:tx>
            <c:strRef>
              <c:f>ChipA!$B$94</c:f>
              <c:strCache>
                <c:ptCount val="1"/>
                <c:pt idx="0">
                  <c:v>-19.5dBm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ChipA!$C$97:$C$104</c:f>
              <c:numCache>
                <c:formatCode>General</c:formatCode>
                <c:ptCount val="8"/>
                <c:pt idx="0">
                  <c:v>-30.049999999999997</c:v>
                </c:pt>
                <c:pt idx="1">
                  <c:v>-30.67</c:v>
                </c:pt>
                <c:pt idx="2">
                  <c:v>-31.25</c:v>
                </c:pt>
                <c:pt idx="3">
                  <c:v>-31.950000000000003</c:v>
                </c:pt>
                <c:pt idx="4">
                  <c:v>-32.869999999999997</c:v>
                </c:pt>
              </c:numCache>
            </c:numRef>
          </c:xVal>
          <c:yVal>
            <c:numRef>
              <c:f>ChipA!$D$97:$D$104</c:f>
              <c:numCache>
                <c:formatCode>General</c:formatCode>
                <c:ptCount val="8"/>
                <c:pt idx="0">
                  <c:v>-0.99654751546570364</c:v>
                </c:pt>
                <c:pt idx="1">
                  <c:v>-0.97876825449804072</c:v>
                </c:pt>
                <c:pt idx="2">
                  <c:v>-0.95466568841074118</c:v>
                </c:pt>
                <c:pt idx="3">
                  <c:v>-0.9247410157475322</c:v>
                </c:pt>
                <c:pt idx="4">
                  <c:v>-0.88523570352859215</c:v>
                </c:pt>
              </c:numCache>
            </c:numRef>
          </c:yVal>
        </c:ser>
        <c:ser>
          <c:idx val="6"/>
          <c:order val="18"/>
          <c:tx>
            <c:strRef>
              <c:f>ChipA!$H$94</c:f>
              <c:strCache>
                <c:ptCount val="1"/>
                <c:pt idx="0">
                  <c:v>-21.5dBm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trendline>
            <c:trendlineType val="linear"/>
          </c:trendline>
          <c:xVal>
            <c:numRef>
              <c:f>ChipA!$I$97:$I$105</c:f>
              <c:numCache>
                <c:formatCode>General</c:formatCode>
                <c:ptCount val="9"/>
                <c:pt idx="0">
                  <c:v>-29.020000000000003</c:v>
                </c:pt>
                <c:pt idx="1">
                  <c:v>-29.42</c:v>
                </c:pt>
                <c:pt idx="2">
                  <c:v>-30.14</c:v>
                </c:pt>
                <c:pt idx="3">
                  <c:v>-31.04</c:v>
                </c:pt>
                <c:pt idx="4">
                  <c:v>-31.79</c:v>
                </c:pt>
                <c:pt idx="5">
                  <c:v>-32.08</c:v>
                </c:pt>
                <c:pt idx="6">
                  <c:v>-32.880000000000003</c:v>
                </c:pt>
              </c:numCache>
            </c:numRef>
          </c:xVal>
          <c:yVal>
            <c:numRef>
              <c:f>ChipA!$J$97:$J$105</c:f>
              <c:numCache>
                <c:formatCode>General</c:formatCode>
                <c:ptCount val="9"/>
                <c:pt idx="0">
                  <c:v>-1.012880651799227</c:v>
                </c:pt>
                <c:pt idx="1">
                  <c:v>-1</c:v>
                </c:pt>
                <c:pt idx="2">
                  <c:v>-0.96516160990630062</c:v>
                </c:pt>
                <c:pt idx="3">
                  <c:v>-0.94427929661408405</c:v>
                </c:pt>
                <c:pt idx="4">
                  <c:v>-0.92102241644688687</c:v>
                </c:pt>
                <c:pt idx="5">
                  <c:v>-0.90454634550386215</c:v>
                </c:pt>
                <c:pt idx="6">
                  <c:v>-0.86975580768598204</c:v>
                </c:pt>
              </c:numCache>
            </c:numRef>
          </c:yVal>
        </c:ser>
        <c:ser>
          <c:idx val="7"/>
          <c:order val="19"/>
          <c:tx>
            <c:strRef>
              <c:f>ChipA!$M$94</c:f>
              <c:strCache>
                <c:ptCount val="1"/>
                <c:pt idx="0">
                  <c:v>-23.5dBm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trendline>
            <c:trendlineType val="linear"/>
          </c:trendline>
          <c:xVal>
            <c:numRef>
              <c:f>ChipA!$N$97:$N$105</c:f>
              <c:numCache>
                <c:formatCode>General</c:formatCode>
                <c:ptCount val="9"/>
                <c:pt idx="0">
                  <c:v>-29.310000000000002</c:v>
                </c:pt>
                <c:pt idx="1">
                  <c:v>-30.07</c:v>
                </c:pt>
                <c:pt idx="2">
                  <c:v>-30.700000000000003</c:v>
                </c:pt>
                <c:pt idx="3">
                  <c:v>-31.299999999999997</c:v>
                </c:pt>
                <c:pt idx="4">
                  <c:v>-31.869999999999997</c:v>
                </c:pt>
                <c:pt idx="5">
                  <c:v>-32.83</c:v>
                </c:pt>
              </c:numCache>
            </c:numRef>
          </c:xVal>
          <c:yVal>
            <c:numRef>
              <c:f>ChipA!$O$97:$O$105</c:f>
              <c:numCache>
                <c:formatCode>General</c:formatCode>
                <c:ptCount val="9"/>
                <c:pt idx="0">
                  <c:v>-0.96481799494414811</c:v>
                </c:pt>
                <c:pt idx="1">
                  <c:v>-0.95424250943932487</c:v>
                </c:pt>
                <c:pt idx="2">
                  <c:v>-0.93460246702670424</c:v>
                </c:pt>
                <c:pt idx="3">
                  <c:v>-0.9134864206170652</c:v>
                </c:pt>
                <c:pt idx="4">
                  <c:v>-0.8918651464786298</c:v>
                </c:pt>
                <c:pt idx="5">
                  <c:v>-0.84792769102748144</c:v>
                </c:pt>
              </c:numCache>
            </c:numRef>
          </c:yVal>
        </c:ser>
        <c:ser>
          <c:idx val="8"/>
          <c:order val="20"/>
          <c:tx>
            <c:strRef>
              <c:f>ChipA!$R$94</c:f>
              <c:strCache>
                <c:ptCount val="1"/>
                <c:pt idx="0">
                  <c:v>-25.5dBm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trendline>
            <c:trendlineType val="linear"/>
          </c:trendline>
          <c:xVal>
            <c:numRef>
              <c:f>ChipA!$S$97:$S$105</c:f>
              <c:numCache>
                <c:formatCode>General</c:formatCode>
                <c:ptCount val="9"/>
                <c:pt idx="0">
                  <c:v>-31.4</c:v>
                </c:pt>
                <c:pt idx="1">
                  <c:v>-31.939999999999998</c:v>
                </c:pt>
                <c:pt idx="2">
                  <c:v>-32.700000000000003</c:v>
                </c:pt>
                <c:pt idx="3">
                  <c:v>-33.24</c:v>
                </c:pt>
              </c:numCache>
            </c:numRef>
          </c:xVal>
          <c:yVal>
            <c:numRef>
              <c:f>ChipA!$T$97:$T$105</c:f>
              <c:numCache>
                <c:formatCode>General</c:formatCode>
                <c:ptCount val="9"/>
                <c:pt idx="0">
                  <c:v>-0.87398787107426668</c:v>
                </c:pt>
                <c:pt idx="1">
                  <c:v>-0.85460368721823954</c:v>
                </c:pt>
                <c:pt idx="2">
                  <c:v>-0.8233162189107941</c:v>
                </c:pt>
                <c:pt idx="3">
                  <c:v>-0.79941154705209572</c:v>
                </c:pt>
              </c:numCache>
            </c:numRef>
          </c:yVal>
        </c:ser>
        <c:axId val="96706944"/>
        <c:axId val="96708864"/>
      </c:scatterChart>
      <c:valAx>
        <c:axId val="96706944"/>
        <c:scaling>
          <c:orientation val="minMax"/>
          <c:max val="-28"/>
          <c:min val="-34"/>
        </c:scaling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Received Input Power (dBm)</a:t>
                </a:r>
              </a:p>
            </c:rich>
          </c:tx>
          <c:layout/>
        </c:title>
        <c:numFmt formatCode="General" sourceLinked="1"/>
        <c:tickLblPos val="low"/>
        <c:crossAx val="96708864"/>
        <c:crossesAt val="-1.2"/>
        <c:crossBetween val="midCat"/>
      </c:valAx>
      <c:valAx>
        <c:axId val="96708864"/>
        <c:scaling>
          <c:orientation val="minMax"/>
          <c:max val="-0.77000000000000279"/>
          <c:min val="-1.1000000000000001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Bit Error Rate</a:t>
                </a:r>
              </a:p>
            </c:rich>
          </c:tx>
          <c:layout>
            <c:manualLayout>
              <c:xMode val="edge"/>
              <c:yMode val="edge"/>
              <c:x val="3.694225721784794E-3"/>
              <c:y val="0.32747906511686392"/>
            </c:manualLayout>
          </c:layout>
        </c:title>
        <c:numFmt formatCode="General" sourceLinked="1"/>
        <c:majorTickMark val="none"/>
        <c:tickLblPos val="none"/>
        <c:crossAx val="96706944"/>
        <c:crossesAt val="-39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1661764386889801"/>
          <c:y val="9.9143451224441531E-4"/>
          <c:w val="0.14127128606539147"/>
          <c:h val="0.89695387102586199"/>
        </c:manualLayout>
      </c:layout>
    </c:legend>
    <c:plotVisOnly val="1"/>
  </c:chart>
  <c:txPr>
    <a:bodyPr/>
    <a:lstStyle/>
    <a:p>
      <a:pPr>
        <a:defRPr baseline="0">
          <a:latin typeface="Arial" pitchFamily="34" charset="0"/>
          <a:ea typeface="Arial Unicode MS" pitchFamily="34" charset="-122"/>
        </a:defRPr>
      </a:pPr>
      <a:endParaRPr lang="en-US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scatterChart>
        <c:scatterStyle val="lineMarker"/>
        <c:ser>
          <c:idx val="1"/>
          <c:order val="0"/>
          <c:spPr>
            <a:ln w="28575">
              <a:noFill/>
            </a:ln>
          </c:spPr>
          <c:xVal>
            <c:numRef>
              <c:f>ChipA!$F$24:$F$42</c:f>
              <c:numCache>
                <c:formatCode>General</c:formatCode>
                <c:ptCount val="19"/>
                <c:pt idx="1">
                  <c:v>0.5</c:v>
                </c:pt>
                <c:pt idx="2">
                  <c:v>-1.5</c:v>
                </c:pt>
                <c:pt idx="3">
                  <c:v>-3.5</c:v>
                </c:pt>
                <c:pt idx="4">
                  <c:v>-5.5</c:v>
                </c:pt>
                <c:pt idx="5">
                  <c:v>-7.5</c:v>
                </c:pt>
                <c:pt idx="6">
                  <c:v>-9.5</c:v>
                </c:pt>
                <c:pt idx="7">
                  <c:v>-11.5</c:v>
                </c:pt>
                <c:pt idx="8">
                  <c:v>-13.5</c:v>
                </c:pt>
                <c:pt idx="9">
                  <c:v>-15.5</c:v>
                </c:pt>
                <c:pt idx="10">
                  <c:v>-17.5</c:v>
                </c:pt>
                <c:pt idx="11">
                  <c:v>-19.5</c:v>
                </c:pt>
                <c:pt idx="12">
                  <c:v>-21.5</c:v>
                </c:pt>
                <c:pt idx="13">
                  <c:v>-23.5</c:v>
                </c:pt>
                <c:pt idx="14">
                  <c:v>-25.5</c:v>
                </c:pt>
              </c:numCache>
            </c:numRef>
          </c:xVal>
          <c:yVal>
            <c:numRef>
              <c:f>ChipA!$I$24:$I$42</c:f>
              <c:numCache>
                <c:formatCode>General</c:formatCode>
                <c:ptCount val="19"/>
                <c:pt idx="1">
                  <c:v>1.5500000000000007</c:v>
                </c:pt>
                <c:pt idx="2">
                  <c:v>0.65000000000000213</c:v>
                </c:pt>
                <c:pt idx="3">
                  <c:v>0.42000000000000171</c:v>
                </c:pt>
                <c:pt idx="4">
                  <c:v>0.17999999999999972</c:v>
                </c:pt>
                <c:pt idx="5">
                  <c:v>0.20000000000000284</c:v>
                </c:pt>
                <c:pt idx="6">
                  <c:v>0.28000000000000114</c:v>
                </c:pt>
                <c:pt idx="7">
                  <c:v>0.31000000000000227</c:v>
                </c:pt>
                <c:pt idx="8">
                  <c:v>0.5</c:v>
                </c:pt>
                <c:pt idx="9">
                  <c:v>0.89000000000000057</c:v>
                </c:pt>
                <c:pt idx="10">
                  <c:v>1.0899999999999999</c:v>
                </c:pt>
                <c:pt idx="11">
                  <c:v>1.1300000000000026</c:v>
                </c:pt>
                <c:pt idx="12">
                  <c:v>1.6400000000000006</c:v>
                </c:pt>
                <c:pt idx="13">
                  <c:v>2.4000000000000021</c:v>
                </c:pt>
                <c:pt idx="14">
                  <c:v>2.8500000000000014</c:v>
                </c:pt>
              </c:numCache>
            </c:numRef>
          </c:yVal>
        </c:ser>
        <c:axId val="97015296"/>
        <c:axId val="98829440"/>
      </c:scatterChart>
      <c:valAx>
        <c:axId val="97015296"/>
        <c:scaling>
          <c:orientation val="minMax"/>
          <c:max val="5"/>
          <c:min val="-2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altLang="zh-CN"/>
                  <a:t>Input Power</a:t>
                </a:r>
                <a:r>
                  <a:rPr lang="en-GB" altLang="zh-CN" baseline="0"/>
                  <a:t> [dBm]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8829440"/>
        <c:crossesAt val="0"/>
        <c:crossBetween val="midCat"/>
        <c:majorUnit val="5"/>
        <c:minorUnit val="1"/>
      </c:valAx>
      <c:valAx>
        <c:axId val="98829440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altLang="zh-CN"/>
                  <a:t>Power Penalty [dB]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7015296"/>
        <c:crossesAt val="-25"/>
        <c:crossBetween val="midCat"/>
        <c:majorUnit val="0.2"/>
      </c:valAx>
    </c:plotArea>
    <c:plotVisOnly val="1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1190472967383376"/>
          <c:y val="1.2935207579422086E-2"/>
          <c:w val="0.65510183382383647"/>
          <c:h val="0.83650043744532065"/>
        </c:manualLayout>
      </c:layout>
      <c:scatterChart>
        <c:scatterStyle val="lineMarker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Draw!$A$3:$A$4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Draw!$B$3:$B$4</c:f>
              <c:numCache>
                <c:formatCode>General</c:formatCode>
                <c:ptCount val="2"/>
                <c:pt idx="0">
                  <c:v>-0.47712125471966244</c:v>
                </c:pt>
                <c:pt idx="1">
                  <c:v>-0.47712125471966244</c:v>
                </c:pt>
              </c:numCache>
            </c:numRef>
          </c:yVal>
        </c:ser>
        <c:ser>
          <c:idx val="1"/>
          <c:order val="1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Draw!$A$5:$A$6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Draw!$C$5:$C$6</c:f>
              <c:numCache>
                <c:formatCode>General</c:formatCode>
                <c:ptCount val="2"/>
                <c:pt idx="0">
                  <c:v>-0.77815125038364363</c:v>
                </c:pt>
                <c:pt idx="1">
                  <c:v>-0.77815125038364363</c:v>
                </c:pt>
              </c:numCache>
            </c:numRef>
          </c:yVal>
        </c:ser>
        <c:ser>
          <c:idx val="2"/>
          <c:order val="2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Draw!$A$7:$A$8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Draw!$D$7:$D$8</c:f>
              <c:numCache>
                <c:formatCode>General</c:formatCode>
                <c:ptCount val="2"/>
                <c:pt idx="0">
                  <c:v>-0.95424250943932487</c:v>
                </c:pt>
                <c:pt idx="1">
                  <c:v>-0.95424250943932487</c:v>
                </c:pt>
              </c:numCache>
            </c:numRef>
          </c:yVal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Draw!$A$9:$A$10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Draw!$E$9:$E$10</c:f>
              <c:numCache>
                <c:formatCode>General</c:formatCode>
                <c:ptCount val="2"/>
                <c:pt idx="0">
                  <c:v>-1.0791812460476249</c:v>
                </c:pt>
                <c:pt idx="1">
                  <c:v>-1.0791812460476249</c:v>
                </c:pt>
              </c:numCache>
            </c:numRef>
          </c:yVal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Draw!$A$11:$A$12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Draw!$F$11:$F$12</c:f>
              <c:numCache>
                <c:formatCode>General</c:formatCode>
                <c:ptCount val="2"/>
                <c:pt idx="0">
                  <c:v>-1.1760912590556813</c:v>
                </c:pt>
                <c:pt idx="1">
                  <c:v>-1.1760912590556813</c:v>
                </c:pt>
              </c:numCache>
            </c:numRef>
          </c:yVal>
        </c:ser>
        <c:ser>
          <c:idx val="22"/>
          <c:order val="5"/>
          <c:tx>
            <c:strRef>
              <c:f>ChipB!$B$47</c:f>
              <c:strCache>
                <c:ptCount val="1"/>
                <c:pt idx="0">
                  <c:v>B2B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ChipB!$C$50:$C$59</c:f>
              <c:numCache>
                <c:formatCode>General</c:formatCode>
                <c:ptCount val="10"/>
                <c:pt idx="0">
                  <c:v>-31.740000000000002</c:v>
                </c:pt>
                <c:pt idx="1">
                  <c:v>-32.39</c:v>
                </c:pt>
                <c:pt idx="2">
                  <c:v>-33</c:v>
                </c:pt>
                <c:pt idx="3">
                  <c:v>-33.25</c:v>
                </c:pt>
                <c:pt idx="4">
                  <c:v>-33.92</c:v>
                </c:pt>
                <c:pt idx="5">
                  <c:v>-34.5</c:v>
                </c:pt>
              </c:numCache>
            </c:numRef>
          </c:xVal>
          <c:yVal>
            <c:numRef>
              <c:f>ChipB!$D$50:$D$59</c:f>
              <c:numCache>
                <c:formatCode>General</c:formatCode>
                <c:ptCount val="10"/>
                <c:pt idx="0">
                  <c:v>-1.0169473074255222</c:v>
                </c:pt>
                <c:pt idx="1">
                  <c:v>-0.96481799494414811</c:v>
                </c:pt>
                <c:pt idx="2">
                  <c:v>-0.93133590540818301</c:v>
                </c:pt>
                <c:pt idx="3">
                  <c:v>-0.90454634550386215</c:v>
                </c:pt>
                <c:pt idx="4">
                  <c:v>-0.8590871153085069</c:v>
                </c:pt>
                <c:pt idx="5">
                  <c:v>-0.81967946634150923</c:v>
                </c:pt>
              </c:numCache>
            </c:numRef>
          </c:yVal>
        </c:ser>
        <c:ser>
          <c:idx val="10"/>
          <c:order val="6"/>
          <c:tx>
            <c:strRef>
              <c:f>ChipB!$H$47</c:f>
              <c:strCache>
                <c:ptCount val="1"/>
                <c:pt idx="0">
                  <c:v>0.199999999999999dBm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ChipB!$I$50:$I$57</c:f>
              <c:numCache>
                <c:formatCode>General</c:formatCode>
                <c:ptCount val="8"/>
                <c:pt idx="0">
                  <c:v>-30.700000000000003</c:v>
                </c:pt>
                <c:pt idx="1">
                  <c:v>-31.47</c:v>
                </c:pt>
                <c:pt idx="2">
                  <c:v>-32.270000000000003</c:v>
                </c:pt>
                <c:pt idx="3">
                  <c:v>-32.880000000000003</c:v>
                </c:pt>
                <c:pt idx="4">
                  <c:v>-33.89</c:v>
                </c:pt>
                <c:pt idx="5">
                  <c:v>-34.64</c:v>
                </c:pt>
              </c:numCache>
            </c:numRef>
          </c:xVal>
          <c:yVal>
            <c:numRef>
              <c:f>ChipB!$J$50:$J$57</c:f>
              <c:numCache>
                <c:formatCode>General</c:formatCode>
                <c:ptCount val="8"/>
                <c:pt idx="0">
                  <c:v>-1.0169473074255222</c:v>
                </c:pt>
                <c:pt idx="1">
                  <c:v>-0.97303266839646141</c:v>
                </c:pt>
                <c:pt idx="2">
                  <c:v>-0.94870907749613465</c:v>
                </c:pt>
                <c:pt idx="3">
                  <c:v>-0.91459013035161985</c:v>
                </c:pt>
                <c:pt idx="4">
                  <c:v>-0.85498282585175012</c:v>
                </c:pt>
                <c:pt idx="5">
                  <c:v>-0.80754966688680474</c:v>
                </c:pt>
              </c:numCache>
            </c:numRef>
          </c:yVal>
        </c:ser>
        <c:ser>
          <c:idx val="11"/>
          <c:order val="7"/>
          <c:tx>
            <c:strRef>
              <c:f>ChipB!$M$47</c:f>
              <c:strCache>
                <c:ptCount val="1"/>
                <c:pt idx="0">
                  <c:v>-2.2dBm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ChipB!$N$50:$N$58</c:f>
              <c:numCache>
                <c:formatCode>General</c:formatCode>
                <c:ptCount val="9"/>
                <c:pt idx="0">
                  <c:v>-31.65</c:v>
                </c:pt>
                <c:pt idx="1">
                  <c:v>-32.29</c:v>
                </c:pt>
                <c:pt idx="2">
                  <c:v>-32.880000000000003</c:v>
                </c:pt>
                <c:pt idx="3">
                  <c:v>-33.520000000000003</c:v>
                </c:pt>
                <c:pt idx="4">
                  <c:v>-34.21</c:v>
                </c:pt>
              </c:numCache>
            </c:numRef>
          </c:xVal>
          <c:yVal>
            <c:numRef>
              <c:f>ChipB!$O$50:$O$58</c:f>
              <c:numCache>
                <c:formatCode>General</c:formatCode>
                <c:ptCount val="9"/>
                <c:pt idx="0">
                  <c:v>-0.98577577694062779</c:v>
                </c:pt>
                <c:pt idx="1">
                  <c:v>-0.96165369779498644</c:v>
                </c:pt>
                <c:pt idx="2">
                  <c:v>-0.92847195263025106</c:v>
                </c:pt>
                <c:pt idx="3">
                  <c:v>-0.887687411804153</c:v>
                </c:pt>
                <c:pt idx="4">
                  <c:v>-0.85243036458807031</c:v>
                </c:pt>
              </c:numCache>
            </c:numRef>
          </c:yVal>
        </c:ser>
        <c:ser>
          <c:idx val="12"/>
          <c:order val="8"/>
          <c:tx>
            <c:strRef>
              <c:f>ChipB!$R$47</c:f>
              <c:strCache>
                <c:ptCount val="1"/>
                <c:pt idx="0">
                  <c:v>-3.5dBm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ChipB!$S$50:$S$58</c:f>
              <c:numCache>
                <c:formatCode>General</c:formatCode>
                <c:ptCount val="9"/>
                <c:pt idx="0">
                  <c:v>-31.25</c:v>
                </c:pt>
                <c:pt idx="1">
                  <c:v>-31.85</c:v>
                </c:pt>
                <c:pt idx="2">
                  <c:v>-32.57</c:v>
                </c:pt>
                <c:pt idx="3">
                  <c:v>-33.25</c:v>
                </c:pt>
                <c:pt idx="4">
                  <c:v>-33.99</c:v>
                </c:pt>
                <c:pt idx="5">
                  <c:v>-34.58</c:v>
                </c:pt>
              </c:numCache>
            </c:numRef>
          </c:xVal>
          <c:yVal>
            <c:numRef>
              <c:f>ChipB!$T$50:$T$58</c:f>
              <c:numCache>
                <c:formatCode>General</c:formatCode>
                <c:ptCount val="9"/>
                <c:pt idx="0">
                  <c:v>-1.0066757348858053</c:v>
                </c:pt>
                <c:pt idx="1">
                  <c:v>-0.99228431944363238</c:v>
                </c:pt>
                <c:pt idx="2">
                  <c:v>-0.95224050045565212</c:v>
                </c:pt>
                <c:pt idx="3">
                  <c:v>-0.91737978438116707</c:v>
                </c:pt>
                <c:pt idx="4">
                  <c:v>-0.86911080521561024</c:v>
                </c:pt>
                <c:pt idx="5">
                  <c:v>-0.82744981680905705</c:v>
                </c:pt>
              </c:numCache>
            </c:numRef>
          </c:yVal>
        </c:ser>
        <c:ser>
          <c:idx val="13"/>
          <c:order val="9"/>
          <c:tx>
            <c:strRef>
              <c:f>ChipB!$B$64</c:f>
              <c:strCache>
                <c:ptCount val="1"/>
                <c:pt idx="0">
                  <c:v>-5.5dBm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ChipB!$C$67:$C$75</c:f>
              <c:numCache>
                <c:formatCode>General</c:formatCode>
                <c:ptCount val="9"/>
                <c:pt idx="0">
                  <c:v>-31.299999999999997</c:v>
                </c:pt>
                <c:pt idx="1">
                  <c:v>-31.909999999999997</c:v>
                </c:pt>
                <c:pt idx="2">
                  <c:v>-32.31</c:v>
                </c:pt>
                <c:pt idx="3">
                  <c:v>-32.840000000000003</c:v>
                </c:pt>
                <c:pt idx="4">
                  <c:v>-33.299999999999997</c:v>
                </c:pt>
                <c:pt idx="5">
                  <c:v>-34.07</c:v>
                </c:pt>
                <c:pt idx="6">
                  <c:v>-34.81</c:v>
                </c:pt>
              </c:numCache>
            </c:numRef>
          </c:xVal>
          <c:yVal>
            <c:numRef>
              <c:f>ChipB!$D$67:$D$75</c:f>
              <c:numCache>
                <c:formatCode>General</c:formatCode>
                <c:ptCount val="9"/>
                <c:pt idx="0">
                  <c:v>-1.0169473074255222</c:v>
                </c:pt>
                <c:pt idx="1">
                  <c:v>-0.99502309466512495</c:v>
                </c:pt>
                <c:pt idx="2">
                  <c:v>-0.96481799494414811</c:v>
                </c:pt>
                <c:pt idx="3">
                  <c:v>-0.94057855666952594</c:v>
                </c:pt>
                <c:pt idx="4">
                  <c:v>-0.91384877728834202</c:v>
                </c:pt>
                <c:pt idx="5">
                  <c:v>-0.86667403306458246</c:v>
                </c:pt>
                <c:pt idx="6">
                  <c:v>-0.81967946634150923</c:v>
                </c:pt>
              </c:numCache>
            </c:numRef>
          </c:yVal>
        </c:ser>
        <c:ser>
          <c:idx val="14"/>
          <c:order val="10"/>
          <c:tx>
            <c:strRef>
              <c:f>ChipB!$H$64</c:f>
              <c:strCache>
                <c:ptCount val="1"/>
                <c:pt idx="0">
                  <c:v>-7.5dBm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ChipB!$I$67:$I$75</c:f>
              <c:numCache>
                <c:formatCode>General</c:formatCode>
                <c:ptCount val="9"/>
                <c:pt idx="0">
                  <c:v>-31.15</c:v>
                </c:pt>
                <c:pt idx="1">
                  <c:v>-31.990000000000002</c:v>
                </c:pt>
                <c:pt idx="2">
                  <c:v>-32.979999999999997</c:v>
                </c:pt>
                <c:pt idx="3">
                  <c:v>-33.75</c:v>
                </c:pt>
                <c:pt idx="4">
                  <c:v>-34.24</c:v>
                </c:pt>
                <c:pt idx="5">
                  <c:v>-34.9</c:v>
                </c:pt>
              </c:numCache>
            </c:numRef>
          </c:xVal>
          <c:yVal>
            <c:numRef>
              <c:f>ChipB!$J$67:$J$75</c:f>
              <c:numCache>
                <c:formatCode>General</c:formatCode>
                <c:ptCount val="9"/>
                <c:pt idx="0">
                  <c:v>-1.0221345660689181</c:v>
                </c:pt>
                <c:pt idx="1">
                  <c:v>-0.96481799494414811</c:v>
                </c:pt>
                <c:pt idx="2">
                  <c:v>-0.93058630979303236</c:v>
                </c:pt>
                <c:pt idx="3">
                  <c:v>-0.887687411804153</c:v>
                </c:pt>
                <c:pt idx="4">
                  <c:v>-0.8557568439639277</c:v>
                </c:pt>
                <c:pt idx="5">
                  <c:v>-0.81256912684726423</c:v>
                </c:pt>
              </c:numCache>
            </c:numRef>
          </c:yVal>
        </c:ser>
        <c:ser>
          <c:idx val="15"/>
          <c:order val="11"/>
          <c:tx>
            <c:strRef>
              <c:f>ChipB!$M$64</c:f>
              <c:strCache>
                <c:ptCount val="1"/>
                <c:pt idx="0">
                  <c:v>-9.5dBm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ChipB!$N$67:$N$75</c:f>
              <c:numCache>
                <c:formatCode>General</c:formatCode>
                <c:ptCount val="9"/>
                <c:pt idx="0">
                  <c:v>-31.299999999999997</c:v>
                </c:pt>
                <c:pt idx="1">
                  <c:v>-31.869999999999997</c:v>
                </c:pt>
                <c:pt idx="2">
                  <c:v>-32.58</c:v>
                </c:pt>
                <c:pt idx="3">
                  <c:v>-33.409999999999997</c:v>
                </c:pt>
                <c:pt idx="4">
                  <c:v>-34.06</c:v>
                </c:pt>
                <c:pt idx="5">
                  <c:v>-34.9</c:v>
                </c:pt>
              </c:numCache>
            </c:numRef>
          </c:xVal>
          <c:yVal>
            <c:numRef>
              <c:f>ChipB!$O$67:$O$75</c:f>
              <c:numCache>
                <c:formatCode>General</c:formatCode>
                <c:ptCount val="9"/>
                <c:pt idx="0">
                  <c:v>-0.98672561620600019</c:v>
                </c:pt>
                <c:pt idx="1">
                  <c:v>-0.97514206729719377</c:v>
                </c:pt>
                <c:pt idx="2">
                  <c:v>-0.942977362001445</c:v>
                </c:pt>
                <c:pt idx="3">
                  <c:v>-0.90332687373764231</c:v>
                </c:pt>
                <c:pt idx="4">
                  <c:v>-0.86187622380036877</c:v>
                </c:pt>
                <c:pt idx="5">
                  <c:v>-0.80833241493458141</c:v>
                </c:pt>
              </c:numCache>
            </c:numRef>
          </c:yVal>
        </c:ser>
        <c:ser>
          <c:idx val="16"/>
          <c:order val="12"/>
          <c:tx>
            <c:strRef>
              <c:f>ChipB!$R$64</c:f>
              <c:strCache>
                <c:ptCount val="1"/>
                <c:pt idx="0">
                  <c:v>-11.5dBm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ChipB!$S$67:$S$75</c:f>
              <c:numCache>
                <c:formatCode>General</c:formatCode>
                <c:ptCount val="9"/>
                <c:pt idx="0">
                  <c:v>-30.950000000000003</c:v>
                </c:pt>
                <c:pt idx="1">
                  <c:v>-31.46</c:v>
                </c:pt>
                <c:pt idx="2">
                  <c:v>-32.06</c:v>
                </c:pt>
                <c:pt idx="3">
                  <c:v>-32.799999999999997</c:v>
                </c:pt>
                <c:pt idx="4">
                  <c:v>-33.409999999999997</c:v>
                </c:pt>
                <c:pt idx="5">
                  <c:v>-34.01</c:v>
                </c:pt>
                <c:pt idx="6">
                  <c:v>-34.869999999999997</c:v>
                </c:pt>
              </c:numCache>
            </c:numRef>
          </c:xVal>
          <c:yVal>
            <c:numRef>
              <c:f>ChipB!$T$67:$T$75</c:f>
              <c:numCache>
                <c:formatCode>General</c:formatCode>
                <c:ptCount val="9"/>
                <c:pt idx="0">
                  <c:v>-1.0095294505095547</c:v>
                </c:pt>
                <c:pt idx="1">
                  <c:v>-1.0019826898714559</c:v>
                </c:pt>
                <c:pt idx="2">
                  <c:v>-0.97406087962044419</c:v>
                </c:pt>
                <c:pt idx="3">
                  <c:v>-0.93642688313978184</c:v>
                </c:pt>
                <c:pt idx="4">
                  <c:v>-0.89877007577449652</c:v>
                </c:pt>
                <c:pt idx="5">
                  <c:v>-0.85779117735921295</c:v>
                </c:pt>
                <c:pt idx="6">
                  <c:v>-0.80322128459389142</c:v>
                </c:pt>
              </c:numCache>
            </c:numRef>
          </c:yVal>
        </c:ser>
        <c:ser>
          <c:idx val="17"/>
          <c:order val="13"/>
          <c:tx>
            <c:strRef>
              <c:f>ChipB!$B$79</c:f>
              <c:strCache>
                <c:ptCount val="1"/>
                <c:pt idx="0">
                  <c:v>-13.5dBm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ChipB!$C$82:$C$90</c:f>
              <c:numCache>
                <c:formatCode>General</c:formatCode>
                <c:ptCount val="9"/>
                <c:pt idx="0">
                  <c:v>-30.78</c:v>
                </c:pt>
                <c:pt idx="1">
                  <c:v>-31.36</c:v>
                </c:pt>
                <c:pt idx="2">
                  <c:v>-31.869999999999997</c:v>
                </c:pt>
                <c:pt idx="3">
                  <c:v>-32.200000000000003</c:v>
                </c:pt>
                <c:pt idx="4">
                  <c:v>-32.909999999999997</c:v>
                </c:pt>
                <c:pt idx="5">
                  <c:v>-33.549999999999997</c:v>
                </c:pt>
                <c:pt idx="6">
                  <c:v>-34.200000000000003</c:v>
                </c:pt>
              </c:numCache>
            </c:numRef>
          </c:xVal>
          <c:yVal>
            <c:numRef>
              <c:f>ChipB!$D$82:$D$90</c:f>
              <c:numCache>
                <c:formatCode>General</c:formatCode>
                <c:ptCount val="9"/>
                <c:pt idx="0">
                  <c:v>-1.0169473074255222</c:v>
                </c:pt>
                <c:pt idx="1">
                  <c:v>-0.99502309466512495</c:v>
                </c:pt>
                <c:pt idx="2">
                  <c:v>-0.96481799494414811</c:v>
                </c:pt>
                <c:pt idx="3">
                  <c:v>-0.94057855666952594</c:v>
                </c:pt>
                <c:pt idx="4">
                  <c:v>-0.91384877728834202</c:v>
                </c:pt>
                <c:pt idx="5">
                  <c:v>-0.86667403306458246</c:v>
                </c:pt>
                <c:pt idx="6">
                  <c:v>-0.81967946634150923</c:v>
                </c:pt>
              </c:numCache>
            </c:numRef>
          </c:yVal>
        </c:ser>
        <c:ser>
          <c:idx val="18"/>
          <c:order val="14"/>
          <c:tx>
            <c:strRef>
              <c:f>ChipB!$H$79</c:f>
              <c:strCache>
                <c:ptCount val="1"/>
                <c:pt idx="0">
                  <c:v>-15.5dBm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ChipB!$I$82:$I$91</c:f>
              <c:numCache>
                <c:formatCode>General</c:formatCode>
                <c:ptCount val="10"/>
                <c:pt idx="0">
                  <c:v>-29.58</c:v>
                </c:pt>
                <c:pt idx="1">
                  <c:v>-30.4</c:v>
                </c:pt>
                <c:pt idx="2">
                  <c:v>-30.75</c:v>
                </c:pt>
                <c:pt idx="3">
                  <c:v>-31.65</c:v>
                </c:pt>
                <c:pt idx="4">
                  <c:v>-32.26</c:v>
                </c:pt>
                <c:pt idx="5">
                  <c:v>-32.74</c:v>
                </c:pt>
                <c:pt idx="6">
                  <c:v>-33.229999999999997</c:v>
                </c:pt>
                <c:pt idx="7">
                  <c:v>-33.659999999999997</c:v>
                </c:pt>
              </c:numCache>
            </c:numRef>
          </c:xVal>
          <c:yVal>
            <c:numRef>
              <c:f>ChipB!$J$82:$J$91</c:f>
              <c:numCache>
                <c:formatCode>General</c:formatCode>
                <c:ptCount val="10"/>
                <c:pt idx="0">
                  <c:v>-1.0293419699315181</c:v>
                </c:pt>
                <c:pt idx="1">
                  <c:v>-1.0095294505095547</c:v>
                </c:pt>
                <c:pt idx="2">
                  <c:v>-1</c:v>
                </c:pt>
                <c:pt idx="3">
                  <c:v>-0.96853104496943609</c:v>
                </c:pt>
                <c:pt idx="4">
                  <c:v>-0.93946783331808958</c:v>
                </c:pt>
                <c:pt idx="5">
                  <c:v>-0.91496948317028637</c:v>
                </c:pt>
                <c:pt idx="6">
                  <c:v>-0.88299512892730825</c:v>
                </c:pt>
                <c:pt idx="7">
                  <c:v>-0.8557568439639277</c:v>
                </c:pt>
              </c:numCache>
            </c:numRef>
          </c:yVal>
        </c:ser>
        <c:ser>
          <c:idx val="19"/>
          <c:order val="15"/>
          <c:tx>
            <c:strRef>
              <c:f>ChipB!$M$79</c:f>
              <c:strCache>
                <c:ptCount val="1"/>
                <c:pt idx="0">
                  <c:v>-17.5dBm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ChipB!$N$82:$N$91</c:f>
              <c:numCache>
                <c:formatCode>General</c:formatCode>
                <c:ptCount val="10"/>
                <c:pt idx="0">
                  <c:v>-29.11</c:v>
                </c:pt>
                <c:pt idx="1">
                  <c:v>-29.86</c:v>
                </c:pt>
                <c:pt idx="2">
                  <c:v>-30.64</c:v>
                </c:pt>
                <c:pt idx="3">
                  <c:v>-31.189999999999998</c:v>
                </c:pt>
                <c:pt idx="4">
                  <c:v>-31.759999999999998</c:v>
                </c:pt>
                <c:pt idx="5">
                  <c:v>-32.56</c:v>
                </c:pt>
                <c:pt idx="6">
                  <c:v>-33.25</c:v>
                </c:pt>
                <c:pt idx="7">
                  <c:v>-34.19</c:v>
                </c:pt>
              </c:numCache>
            </c:numRef>
          </c:xVal>
          <c:yVal>
            <c:numRef>
              <c:f>ChipB!$O$82:$O$91</c:f>
              <c:numCache>
                <c:formatCode>General</c:formatCode>
                <c:ptCount val="10"/>
                <c:pt idx="0">
                  <c:v>-1.0221345660689181</c:v>
                </c:pt>
                <c:pt idx="1">
                  <c:v>-1.0066757348858053</c:v>
                </c:pt>
                <c:pt idx="2">
                  <c:v>-0.98672561620600019</c:v>
                </c:pt>
                <c:pt idx="3">
                  <c:v>-0.96414683622926689</c:v>
                </c:pt>
                <c:pt idx="4">
                  <c:v>-0.94174628044629949</c:v>
                </c:pt>
                <c:pt idx="5">
                  <c:v>-0.89877007577449652</c:v>
                </c:pt>
                <c:pt idx="6">
                  <c:v>-0.86139138914358659</c:v>
                </c:pt>
                <c:pt idx="7">
                  <c:v>-0.80322128459389142</c:v>
                </c:pt>
              </c:numCache>
            </c:numRef>
          </c:yVal>
        </c:ser>
        <c:ser>
          <c:idx val="20"/>
          <c:order val="16"/>
          <c:tx>
            <c:strRef>
              <c:f>ChipB!$R$79</c:f>
              <c:strCache>
                <c:ptCount val="1"/>
                <c:pt idx="0">
                  <c:v>-19.5dBm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trendline>
            <c:trendlineType val="linear"/>
          </c:trendline>
          <c:xVal>
            <c:numRef>
              <c:f>ChipB!$S$82:$S$91</c:f>
              <c:numCache>
                <c:formatCode>General</c:formatCode>
                <c:ptCount val="10"/>
                <c:pt idx="0">
                  <c:v>-29.909999999999997</c:v>
                </c:pt>
                <c:pt idx="1">
                  <c:v>-30.22</c:v>
                </c:pt>
                <c:pt idx="2">
                  <c:v>-30.72</c:v>
                </c:pt>
                <c:pt idx="3">
                  <c:v>-31.450000000000003</c:v>
                </c:pt>
                <c:pt idx="4">
                  <c:v>-32</c:v>
                </c:pt>
                <c:pt idx="5">
                  <c:v>-32.49</c:v>
                </c:pt>
                <c:pt idx="6">
                  <c:v>-33.15</c:v>
                </c:pt>
                <c:pt idx="7">
                  <c:v>-33.56</c:v>
                </c:pt>
              </c:numCache>
            </c:numRef>
          </c:xVal>
          <c:yVal>
            <c:numRef>
              <c:f>ChipB!$T$82:$T$91</c:f>
              <c:numCache>
                <c:formatCode>General</c:formatCode>
                <c:ptCount val="10"/>
                <c:pt idx="0">
                  <c:v>-0.99360691499695852</c:v>
                </c:pt>
                <c:pt idx="1">
                  <c:v>-0.97303266839646141</c:v>
                </c:pt>
                <c:pt idx="2">
                  <c:v>-0.96050732143830864</c:v>
                </c:pt>
                <c:pt idx="3">
                  <c:v>-0.93133590540818301</c:v>
                </c:pt>
                <c:pt idx="4">
                  <c:v>-0.90556693824039547</c:v>
                </c:pt>
                <c:pt idx="5">
                  <c:v>-0.88194293165700921</c:v>
                </c:pt>
                <c:pt idx="6">
                  <c:v>-0.85208390209443652</c:v>
                </c:pt>
                <c:pt idx="7">
                  <c:v>-0.81967946634150923</c:v>
                </c:pt>
              </c:numCache>
            </c:numRef>
          </c:yVal>
        </c:ser>
        <c:ser>
          <c:idx val="5"/>
          <c:order val="17"/>
          <c:tx>
            <c:strRef>
              <c:f>ChipB!$B$94</c:f>
              <c:strCache>
                <c:ptCount val="1"/>
                <c:pt idx="0">
                  <c:v>-21.5dBm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ChipB!$C$97:$C$104</c:f>
              <c:numCache>
                <c:formatCode>General</c:formatCode>
                <c:ptCount val="8"/>
                <c:pt idx="0">
                  <c:v>-31.810000000000002</c:v>
                </c:pt>
                <c:pt idx="1">
                  <c:v>-32.71</c:v>
                </c:pt>
                <c:pt idx="2">
                  <c:v>-33.31</c:v>
                </c:pt>
                <c:pt idx="3">
                  <c:v>-33.81</c:v>
                </c:pt>
                <c:pt idx="4">
                  <c:v>-34.229999999999997</c:v>
                </c:pt>
                <c:pt idx="5">
                  <c:v>-34.74</c:v>
                </c:pt>
              </c:numCache>
            </c:numRef>
          </c:xVal>
          <c:yVal>
            <c:numRef>
              <c:f>ChipB!$D$97:$D$104</c:f>
              <c:numCache>
                <c:formatCode>General</c:formatCode>
                <c:ptCount val="8"/>
                <c:pt idx="0">
                  <c:v>-0.87109391292878557</c:v>
                </c:pt>
                <c:pt idx="1">
                  <c:v>-0.83403321019209831</c:v>
                </c:pt>
                <c:pt idx="2">
                  <c:v>-0.80390289522932223</c:v>
                </c:pt>
                <c:pt idx="3">
                  <c:v>-0.77976068374785856</c:v>
                </c:pt>
                <c:pt idx="4">
                  <c:v>-0.75926943245519019</c:v>
                </c:pt>
                <c:pt idx="5">
                  <c:v>-0.73686894532325298</c:v>
                </c:pt>
              </c:numCache>
            </c:numRef>
          </c:yVal>
        </c:ser>
        <c:axId val="98964608"/>
        <c:axId val="98966528"/>
      </c:scatterChart>
      <c:valAx>
        <c:axId val="98964608"/>
        <c:scaling>
          <c:orientation val="minMax"/>
          <c:max val="-30"/>
          <c:min val="-34"/>
        </c:scaling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Received Input Power (dBm)</a:t>
                </a:r>
              </a:p>
            </c:rich>
          </c:tx>
          <c:layout/>
        </c:title>
        <c:numFmt formatCode="General" sourceLinked="1"/>
        <c:tickLblPos val="low"/>
        <c:crossAx val="98966528"/>
        <c:crossesAt val="-1.2"/>
        <c:crossBetween val="midCat"/>
      </c:valAx>
      <c:valAx>
        <c:axId val="98966528"/>
        <c:scaling>
          <c:orientation val="minMax"/>
          <c:max val="-0.77000000000000246"/>
          <c:min val="-1.1000000000000001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Bit Error Rate</a:t>
                </a:r>
              </a:p>
            </c:rich>
          </c:tx>
          <c:layout>
            <c:manualLayout>
              <c:xMode val="edge"/>
              <c:yMode val="edge"/>
              <c:x val="3.6942257217847932E-3"/>
              <c:y val="0.32747906511686359"/>
            </c:manualLayout>
          </c:layout>
        </c:title>
        <c:numFmt formatCode="General" sourceLinked="1"/>
        <c:majorTickMark val="none"/>
        <c:tickLblPos val="none"/>
        <c:crossAx val="98964608"/>
        <c:crossesAt val="-39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1661764386889779"/>
          <c:y val="9.9143451224441531E-4"/>
          <c:w val="0.14082644628099197"/>
          <c:h val="0.89695387102586199"/>
        </c:manualLayout>
      </c:layout>
    </c:legend>
    <c:plotVisOnly val="1"/>
  </c:chart>
  <c:txPr>
    <a:bodyPr/>
    <a:lstStyle/>
    <a:p>
      <a:pPr>
        <a:defRPr baseline="0">
          <a:latin typeface="Arial" pitchFamily="34" charset="0"/>
          <a:ea typeface="Arial Unicode MS" pitchFamily="34" charset="-122"/>
        </a:defRPr>
      </a:pPr>
      <a:endParaRPr lang="en-US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scatterChart>
        <c:scatterStyle val="lineMarker"/>
        <c:ser>
          <c:idx val="1"/>
          <c:order val="0"/>
          <c:spPr>
            <a:ln w="28575">
              <a:noFill/>
            </a:ln>
          </c:spPr>
          <c:xVal>
            <c:numRef>
              <c:f>ChipB!$F$24:$F$42</c:f>
              <c:numCache>
                <c:formatCode>General</c:formatCode>
                <c:ptCount val="19"/>
                <c:pt idx="0">
                  <c:v>0.2</c:v>
                </c:pt>
                <c:pt idx="1">
                  <c:v>-2.2000000000000002</c:v>
                </c:pt>
                <c:pt idx="2">
                  <c:v>-3.5</c:v>
                </c:pt>
                <c:pt idx="3">
                  <c:v>-6</c:v>
                </c:pt>
                <c:pt idx="4">
                  <c:v>-8</c:v>
                </c:pt>
                <c:pt idx="5">
                  <c:v>-10</c:v>
                </c:pt>
                <c:pt idx="6">
                  <c:v>-12</c:v>
                </c:pt>
                <c:pt idx="7">
                  <c:v>-14</c:v>
                </c:pt>
                <c:pt idx="8">
                  <c:v>-16</c:v>
                </c:pt>
                <c:pt idx="9">
                  <c:v>-18</c:v>
                </c:pt>
                <c:pt idx="10">
                  <c:v>-20</c:v>
                </c:pt>
                <c:pt idx="11">
                  <c:v>-22</c:v>
                </c:pt>
              </c:numCache>
            </c:numRef>
          </c:xVal>
          <c:yVal>
            <c:numRef>
              <c:f>ChipB!$I$24:$I$42</c:f>
              <c:numCache>
                <c:formatCode>General</c:formatCode>
                <c:ptCount val="19"/>
                <c:pt idx="0">
                  <c:v>0.63999999999999702</c:v>
                </c:pt>
                <c:pt idx="1">
                  <c:v>0.28999999999999915</c:v>
                </c:pt>
                <c:pt idx="2">
                  <c:v>0.17999999999999972</c:v>
                </c:pt>
                <c:pt idx="3">
                  <c:v>8.9999999999996305E-2</c:v>
                </c:pt>
                <c:pt idx="4">
                  <c:v>0.19999999999999574</c:v>
                </c:pt>
                <c:pt idx="5">
                  <c:v>0.27999999999999403</c:v>
                </c:pt>
                <c:pt idx="6">
                  <c:v>0.34999999999999432</c:v>
                </c:pt>
                <c:pt idx="7">
                  <c:v>0.55999999999999517</c:v>
                </c:pt>
                <c:pt idx="8">
                  <c:v>0.88999999999999702</c:v>
                </c:pt>
                <c:pt idx="9">
                  <c:v>1.4199999999999982</c:v>
                </c:pt>
                <c:pt idx="10">
                  <c:v>1.769999999999996</c:v>
                </c:pt>
                <c:pt idx="11">
                  <c:v>2.519999999999996</c:v>
                </c:pt>
              </c:numCache>
            </c:numRef>
          </c:yVal>
        </c:ser>
        <c:axId val="99638656"/>
        <c:axId val="99644928"/>
      </c:scatterChart>
      <c:valAx>
        <c:axId val="99638656"/>
        <c:scaling>
          <c:orientation val="minMax"/>
          <c:max val="5"/>
          <c:min val="-2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altLang="zh-CN"/>
                  <a:t>Input Power</a:t>
                </a:r>
                <a:r>
                  <a:rPr lang="en-GB" altLang="zh-CN" baseline="0"/>
                  <a:t> [dBm]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9644928"/>
        <c:crossesAt val="0"/>
        <c:crossBetween val="midCat"/>
        <c:majorUnit val="5"/>
        <c:minorUnit val="1"/>
      </c:valAx>
      <c:valAx>
        <c:axId val="99644928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altLang="zh-CN"/>
                  <a:t>Power Penalty [dB]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9638656"/>
        <c:crossesAt val="-25"/>
        <c:crossBetween val="midCat"/>
        <c:majorUnit val="0.2"/>
      </c:valAx>
    </c:plotArea>
    <c:plotVisOnly val="1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1190472967383376"/>
          <c:y val="1.2935207579422086E-2"/>
          <c:w val="0.65510183382383746"/>
          <c:h val="0.83650043744532065"/>
        </c:manualLayout>
      </c:layout>
      <c:scatterChart>
        <c:scatterStyle val="lineMarker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Draw!$A$3:$A$4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Draw!$B$3:$B$4</c:f>
              <c:numCache>
                <c:formatCode>General</c:formatCode>
                <c:ptCount val="2"/>
                <c:pt idx="0">
                  <c:v>-0.47712125471966244</c:v>
                </c:pt>
                <c:pt idx="1">
                  <c:v>-0.47712125471966244</c:v>
                </c:pt>
              </c:numCache>
            </c:numRef>
          </c:yVal>
        </c:ser>
        <c:ser>
          <c:idx val="1"/>
          <c:order val="1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Draw!$A$5:$A$6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Draw!$C$5:$C$6</c:f>
              <c:numCache>
                <c:formatCode>General</c:formatCode>
                <c:ptCount val="2"/>
                <c:pt idx="0">
                  <c:v>-0.77815125038364363</c:v>
                </c:pt>
                <c:pt idx="1">
                  <c:v>-0.77815125038364363</c:v>
                </c:pt>
              </c:numCache>
            </c:numRef>
          </c:yVal>
        </c:ser>
        <c:ser>
          <c:idx val="2"/>
          <c:order val="2"/>
          <c:spPr>
            <a:ln w="127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Draw!$A$7:$A$8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Draw!$D$7:$D$8</c:f>
              <c:numCache>
                <c:formatCode>General</c:formatCode>
                <c:ptCount val="2"/>
                <c:pt idx="0">
                  <c:v>-0.95424250943932487</c:v>
                </c:pt>
                <c:pt idx="1">
                  <c:v>-0.95424250943932487</c:v>
                </c:pt>
              </c:numCache>
            </c:numRef>
          </c:yVal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Draw!$A$9:$A$10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Draw!$E$9:$E$10</c:f>
              <c:numCache>
                <c:formatCode>General</c:formatCode>
                <c:ptCount val="2"/>
                <c:pt idx="0">
                  <c:v>-1.0791812460476249</c:v>
                </c:pt>
                <c:pt idx="1">
                  <c:v>-1.0791812460476249</c:v>
                </c:pt>
              </c:numCache>
            </c:numRef>
          </c:yVal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Draw!$A$11:$A$12</c:f>
              <c:numCache>
                <c:formatCode>General</c:formatCode>
                <c:ptCount val="2"/>
                <c:pt idx="0">
                  <c:v>-45</c:v>
                </c:pt>
                <c:pt idx="1">
                  <c:v>-25</c:v>
                </c:pt>
              </c:numCache>
            </c:numRef>
          </c:xVal>
          <c:yVal>
            <c:numRef>
              <c:f>Draw!$F$11:$F$12</c:f>
              <c:numCache>
                <c:formatCode>General</c:formatCode>
                <c:ptCount val="2"/>
                <c:pt idx="0">
                  <c:v>-1.1760912590556813</c:v>
                </c:pt>
                <c:pt idx="1">
                  <c:v>-1.1760912590556813</c:v>
                </c:pt>
              </c:numCache>
            </c:numRef>
          </c:yVal>
        </c:ser>
        <c:ser>
          <c:idx val="22"/>
          <c:order val="5"/>
          <c:tx>
            <c:strRef>
              <c:f>Chip16!$B$47</c:f>
              <c:strCache>
                <c:ptCount val="1"/>
                <c:pt idx="0">
                  <c:v>B2B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Chip16!$C$50:$C$59</c:f>
              <c:numCache>
                <c:formatCode>General</c:formatCode>
                <c:ptCount val="10"/>
                <c:pt idx="0">
                  <c:v>-32.01</c:v>
                </c:pt>
                <c:pt idx="1">
                  <c:v>-32.69</c:v>
                </c:pt>
                <c:pt idx="2">
                  <c:v>-33.33</c:v>
                </c:pt>
                <c:pt idx="3">
                  <c:v>-34.130000000000003</c:v>
                </c:pt>
              </c:numCache>
            </c:numRef>
          </c:xVal>
          <c:yVal>
            <c:numRef>
              <c:f>Chip16!$D$50:$D$59</c:f>
              <c:numCache>
                <c:formatCode>General</c:formatCode>
                <c:ptCount val="10"/>
                <c:pt idx="0">
                  <c:v>-0.98159332481065031</c:v>
                </c:pt>
                <c:pt idx="1">
                  <c:v>-0.94348916939946215</c:v>
                </c:pt>
                <c:pt idx="2">
                  <c:v>-0.89685989240398001</c:v>
                </c:pt>
                <c:pt idx="3">
                  <c:v>-0.84252232926564286</c:v>
                </c:pt>
              </c:numCache>
            </c:numRef>
          </c:yVal>
        </c:ser>
        <c:ser>
          <c:idx val="10"/>
          <c:order val="6"/>
          <c:tx>
            <c:strRef>
              <c:f>Chip16!$H$47</c:f>
              <c:strCache>
                <c:ptCount val="1"/>
                <c:pt idx="0">
                  <c:v>4.5dBm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Chip16!$I$50:$I$57</c:f>
              <c:numCache>
                <c:formatCode>General</c:formatCode>
                <c:ptCount val="8"/>
                <c:pt idx="0">
                  <c:v>-30.1</c:v>
                </c:pt>
                <c:pt idx="1">
                  <c:v>-31.14</c:v>
                </c:pt>
                <c:pt idx="2">
                  <c:v>-32.1</c:v>
                </c:pt>
                <c:pt idx="3">
                  <c:v>-32.97</c:v>
                </c:pt>
                <c:pt idx="4">
                  <c:v>-33.85</c:v>
                </c:pt>
              </c:numCache>
            </c:numRef>
          </c:xVal>
          <c:yVal>
            <c:numRef>
              <c:f>Chip16!$J$50:$J$57</c:f>
              <c:numCache>
                <c:formatCode>General</c:formatCode>
                <c:ptCount val="8"/>
                <c:pt idx="0">
                  <c:v>-0.96773497537259134</c:v>
                </c:pt>
                <c:pt idx="1">
                  <c:v>-0.92592020784272111</c:v>
                </c:pt>
                <c:pt idx="2">
                  <c:v>-0.88643262759403441</c:v>
                </c:pt>
                <c:pt idx="3">
                  <c:v>-0.84792769102748144</c:v>
                </c:pt>
                <c:pt idx="4">
                  <c:v>-0.80459943916689791</c:v>
                </c:pt>
              </c:numCache>
            </c:numRef>
          </c:yVal>
        </c:ser>
        <c:ser>
          <c:idx val="11"/>
          <c:order val="7"/>
          <c:tx>
            <c:strRef>
              <c:f>Chip16!$M$47</c:f>
              <c:strCache>
                <c:ptCount val="1"/>
                <c:pt idx="0">
                  <c:v>1.5dBm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Chip16!$N$50:$N$58</c:f>
              <c:numCache>
                <c:formatCode>General</c:formatCode>
                <c:ptCount val="9"/>
                <c:pt idx="0">
                  <c:v>-31.240000000000002</c:v>
                </c:pt>
                <c:pt idx="1">
                  <c:v>-31.82</c:v>
                </c:pt>
                <c:pt idx="2">
                  <c:v>-32.61</c:v>
                </c:pt>
                <c:pt idx="3">
                  <c:v>-33.799999999999997</c:v>
                </c:pt>
                <c:pt idx="4">
                  <c:v>-34.770000000000003</c:v>
                </c:pt>
              </c:numCache>
            </c:numRef>
          </c:xVal>
          <c:yVal>
            <c:numRef>
              <c:f>Chip16!$O$50:$O$58</c:f>
              <c:numCache>
                <c:formatCode>General</c:formatCode>
                <c:ptCount val="9"/>
                <c:pt idx="0">
                  <c:v>-0.96165369779498644</c:v>
                </c:pt>
                <c:pt idx="1">
                  <c:v>-0.93946783331808958</c:v>
                </c:pt>
                <c:pt idx="2">
                  <c:v>-0.8918651464786298</c:v>
                </c:pt>
                <c:pt idx="3">
                  <c:v>-0.83403321019209831</c:v>
                </c:pt>
                <c:pt idx="4">
                  <c:v>-0.78042655993583965</c:v>
                </c:pt>
              </c:numCache>
            </c:numRef>
          </c:yVal>
        </c:ser>
        <c:ser>
          <c:idx val="12"/>
          <c:order val="8"/>
          <c:tx>
            <c:strRef>
              <c:f>Chip16!$R$47</c:f>
              <c:strCache>
                <c:ptCount val="1"/>
                <c:pt idx="0">
                  <c:v>0.5dBm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Chip16!$S$50:$S$58</c:f>
              <c:numCache>
                <c:formatCode>General</c:formatCode>
                <c:ptCount val="9"/>
                <c:pt idx="0">
                  <c:v>-31.119999999999997</c:v>
                </c:pt>
                <c:pt idx="1">
                  <c:v>-31.65</c:v>
                </c:pt>
                <c:pt idx="2">
                  <c:v>-32.369999999999997</c:v>
                </c:pt>
                <c:pt idx="3">
                  <c:v>-33.270000000000003</c:v>
                </c:pt>
                <c:pt idx="4">
                  <c:v>-34.299999999999997</c:v>
                </c:pt>
              </c:numCache>
            </c:numRef>
          </c:xVal>
          <c:yVal>
            <c:numRef>
              <c:f>Chip16!$T$50:$T$58</c:f>
              <c:numCache>
                <c:formatCode>General</c:formatCode>
                <c:ptCount val="9"/>
                <c:pt idx="0">
                  <c:v>-0.97876825449804072</c:v>
                </c:pt>
                <c:pt idx="1">
                  <c:v>-0.95224050045565212</c:v>
                </c:pt>
                <c:pt idx="2">
                  <c:v>-0.91737978438116707</c:v>
                </c:pt>
                <c:pt idx="3">
                  <c:v>-0.86667403306458246</c:v>
                </c:pt>
                <c:pt idx="4">
                  <c:v>-0.81167459132100306</c:v>
                </c:pt>
              </c:numCache>
            </c:numRef>
          </c:yVal>
        </c:ser>
        <c:ser>
          <c:idx val="13"/>
          <c:order val="9"/>
          <c:tx>
            <c:strRef>
              <c:f>Chip16!$B$64</c:f>
              <c:strCache>
                <c:ptCount val="1"/>
                <c:pt idx="0">
                  <c:v>-1.5dBm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Chip16!$C$67:$C$75</c:f>
              <c:numCache>
                <c:formatCode>General</c:formatCode>
                <c:ptCount val="9"/>
                <c:pt idx="0">
                  <c:v>-31.549999999999997</c:v>
                </c:pt>
                <c:pt idx="1">
                  <c:v>-32.47</c:v>
                </c:pt>
                <c:pt idx="2">
                  <c:v>-33.299999999999997</c:v>
                </c:pt>
                <c:pt idx="3">
                  <c:v>-34.17</c:v>
                </c:pt>
                <c:pt idx="4">
                  <c:v>-34.92</c:v>
                </c:pt>
              </c:numCache>
            </c:numRef>
          </c:xVal>
          <c:yVal>
            <c:numRef>
              <c:f>Chip16!$D$67:$D$75</c:f>
              <c:numCache>
                <c:formatCode>General</c:formatCode>
                <c:ptCount val="9"/>
                <c:pt idx="0">
                  <c:v>-0.95838162990920994</c:v>
                </c:pt>
                <c:pt idx="1">
                  <c:v>-0.92151935626692194</c:v>
                </c:pt>
                <c:pt idx="2">
                  <c:v>-0.87178871573715522</c:v>
                </c:pt>
                <c:pt idx="3">
                  <c:v>-0.8260080331754095</c:v>
                </c:pt>
                <c:pt idx="4">
                  <c:v>-0.7843452312371102</c:v>
                </c:pt>
              </c:numCache>
            </c:numRef>
          </c:yVal>
        </c:ser>
        <c:ser>
          <c:idx val="14"/>
          <c:order val="10"/>
          <c:tx>
            <c:strRef>
              <c:f>Chip16!$H$64</c:f>
              <c:strCache>
                <c:ptCount val="1"/>
                <c:pt idx="0">
                  <c:v>-3.5dBm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Chip16!$I$67:$I$75</c:f>
              <c:numCache>
                <c:formatCode>General</c:formatCode>
                <c:ptCount val="9"/>
                <c:pt idx="0">
                  <c:v>-31.4</c:v>
                </c:pt>
                <c:pt idx="1">
                  <c:v>-32.14</c:v>
                </c:pt>
                <c:pt idx="2">
                  <c:v>-32.81</c:v>
                </c:pt>
                <c:pt idx="3">
                  <c:v>-33.57</c:v>
                </c:pt>
                <c:pt idx="4">
                  <c:v>-34.450000000000003</c:v>
                </c:pt>
              </c:numCache>
            </c:numRef>
          </c:xVal>
          <c:yVal>
            <c:numRef>
              <c:f>Chip16!$J$67:$J$75</c:f>
              <c:numCache>
                <c:formatCode>General</c:formatCode>
                <c:ptCount val="9"/>
                <c:pt idx="0">
                  <c:v>-0.96165369779498644</c:v>
                </c:pt>
                <c:pt idx="1">
                  <c:v>-0.92847195263025106</c:v>
                </c:pt>
                <c:pt idx="2">
                  <c:v>-0.90171403490864399</c:v>
                </c:pt>
                <c:pt idx="3">
                  <c:v>-0.85278113443951709</c:v>
                </c:pt>
                <c:pt idx="4">
                  <c:v>-0.80678589358180031</c:v>
                </c:pt>
              </c:numCache>
            </c:numRef>
          </c:yVal>
        </c:ser>
        <c:ser>
          <c:idx val="15"/>
          <c:order val="11"/>
          <c:tx>
            <c:strRef>
              <c:f>Chip16!$M$64</c:f>
              <c:strCache>
                <c:ptCount val="1"/>
                <c:pt idx="0">
                  <c:v>-5.5dBm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Chip16!$N$67:$N$75</c:f>
              <c:numCache>
                <c:formatCode>General</c:formatCode>
                <c:ptCount val="9"/>
                <c:pt idx="0">
                  <c:v>-31.35</c:v>
                </c:pt>
                <c:pt idx="1">
                  <c:v>-32.049999999999997</c:v>
                </c:pt>
                <c:pt idx="2">
                  <c:v>-32.75</c:v>
                </c:pt>
                <c:pt idx="3">
                  <c:v>-33.700000000000003</c:v>
                </c:pt>
                <c:pt idx="4">
                  <c:v>-34.49</c:v>
                </c:pt>
              </c:numCache>
            </c:numRef>
          </c:xVal>
          <c:yVal>
            <c:numRef>
              <c:f>Chip16!$O$67:$O$75</c:f>
              <c:numCache>
                <c:formatCode>General</c:formatCode>
                <c:ptCount val="9"/>
                <c:pt idx="0">
                  <c:v>-0.97205237000361144</c:v>
                </c:pt>
                <c:pt idx="1">
                  <c:v>-0.94174628044629949</c:v>
                </c:pt>
                <c:pt idx="2">
                  <c:v>-0.90982009501050998</c:v>
                </c:pt>
                <c:pt idx="3">
                  <c:v>-0.85864838856396541</c:v>
                </c:pt>
                <c:pt idx="4">
                  <c:v>-0.80995894435317428</c:v>
                </c:pt>
              </c:numCache>
            </c:numRef>
          </c:yVal>
        </c:ser>
        <c:ser>
          <c:idx val="16"/>
          <c:order val="12"/>
          <c:tx>
            <c:strRef>
              <c:f>Chip16!$R$64</c:f>
              <c:strCache>
                <c:ptCount val="1"/>
                <c:pt idx="0">
                  <c:v>-7.5dBm</c:v>
                </c:pt>
              </c:strCache>
            </c:strRef>
          </c:tx>
          <c:spPr>
            <a:ln w="28575">
              <a:noFill/>
            </a:ln>
          </c:spPr>
          <c:xVal>
            <c:numRef>
              <c:f>Chip16!$S$67:$S$75</c:f>
              <c:numCache>
                <c:formatCode>General</c:formatCode>
                <c:ptCount val="9"/>
                <c:pt idx="0">
                  <c:v>-31.1</c:v>
                </c:pt>
                <c:pt idx="1">
                  <c:v>-31.770000000000003</c:v>
                </c:pt>
                <c:pt idx="2">
                  <c:v>-32.590000000000003</c:v>
                </c:pt>
                <c:pt idx="3">
                  <c:v>-33.25</c:v>
                </c:pt>
                <c:pt idx="4">
                  <c:v>-34.08</c:v>
                </c:pt>
              </c:numCache>
            </c:numRef>
          </c:xVal>
          <c:yVal>
            <c:numRef>
              <c:f>Chip16!$T$67:$T$75</c:f>
              <c:numCache>
                <c:formatCode>General</c:formatCode>
                <c:ptCount val="9"/>
                <c:pt idx="0">
                  <c:v>-0.98236441500758009</c:v>
                </c:pt>
                <c:pt idx="1">
                  <c:v>-0.95667785078757639</c:v>
                </c:pt>
                <c:pt idx="2">
                  <c:v>-0.91868180491614415</c:v>
                </c:pt>
                <c:pt idx="3">
                  <c:v>-0.88194293165700921</c:v>
                </c:pt>
                <c:pt idx="4">
                  <c:v>-0.84327117266347851</c:v>
                </c:pt>
              </c:numCache>
            </c:numRef>
          </c:yVal>
        </c:ser>
        <c:ser>
          <c:idx val="17"/>
          <c:order val="13"/>
          <c:tx>
            <c:strRef>
              <c:f>Chip16!$B$79</c:f>
              <c:strCache>
                <c:ptCount val="1"/>
                <c:pt idx="0">
                  <c:v>-9.5dBm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Chip16!$C$82:$C$90</c:f>
              <c:numCache>
                <c:formatCode>General</c:formatCode>
                <c:ptCount val="9"/>
                <c:pt idx="0">
                  <c:v>-31.17</c:v>
                </c:pt>
                <c:pt idx="1">
                  <c:v>-31.759999999999998</c:v>
                </c:pt>
                <c:pt idx="2">
                  <c:v>-32.65</c:v>
                </c:pt>
                <c:pt idx="3">
                  <c:v>-33.520000000000003</c:v>
                </c:pt>
                <c:pt idx="4">
                  <c:v>-34.26</c:v>
                </c:pt>
              </c:numCache>
            </c:numRef>
          </c:xVal>
          <c:yVal>
            <c:numRef>
              <c:f>Chip16!$D$82:$D$90</c:f>
              <c:numCache>
                <c:formatCode>General</c:formatCode>
                <c:ptCount val="9"/>
                <c:pt idx="0">
                  <c:v>-0.97303266839646141</c:v>
                </c:pt>
                <c:pt idx="1">
                  <c:v>-0.95382731023751055</c:v>
                </c:pt>
                <c:pt idx="2">
                  <c:v>-0.91496948317028637</c:v>
                </c:pt>
                <c:pt idx="3">
                  <c:v>-0.87476294666949683</c:v>
                </c:pt>
                <c:pt idx="4">
                  <c:v>-0.8260080331754095</c:v>
                </c:pt>
              </c:numCache>
            </c:numRef>
          </c:yVal>
        </c:ser>
        <c:ser>
          <c:idx val="18"/>
          <c:order val="14"/>
          <c:tx>
            <c:strRef>
              <c:f>Chip16!$H$79</c:f>
              <c:strCache>
                <c:ptCount val="1"/>
                <c:pt idx="0">
                  <c:v>-11.5dBm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Chip16!$I$82:$I$91</c:f>
              <c:numCache>
                <c:formatCode>General</c:formatCode>
                <c:ptCount val="10"/>
                <c:pt idx="0">
                  <c:v>-30.979999999999997</c:v>
                </c:pt>
                <c:pt idx="1">
                  <c:v>-31.42</c:v>
                </c:pt>
                <c:pt idx="2">
                  <c:v>-32.1</c:v>
                </c:pt>
                <c:pt idx="3">
                  <c:v>-32.770000000000003</c:v>
                </c:pt>
                <c:pt idx="4">
                  <c:v>-33.4</c:v>
                </c:pt>
              </c:numCache>
            </c:numRef>
          </c:xVal>
          <c:yVal>
            <c:numRef>
              <c:f>Chip16!$J$82:$J$91</c:f>
              <c:numCache>
                <c:formatCode>General</c:formatCode>
                <c:ptCount val="10"/>
                <c:pt idx="0">
                  <c:v>-0.98672561620600019</c:v>
                </c:pt>
                <c:pt idx="1">
                  <c:v>-0.96381895620094105</c:v>
                </c:pt>
                <c:pt idx="2">
                  <c:v>-0.93374164775683488</c:v>
                </c:pt>
                <c:pt idx="3">
                  <c:v>-0.89685989240398001</c:v>
                </c:pt>
                <c:pt idx="4">
                  <c:v>-0.86443743239008841</c:v>
                </c:pt>
              </c:numCache>
            </c:numRef>
          </c:yVal>
        </c:ser>
        <c:ser>
          <c:idx val="19"/>
          <c:order val="15"/>
          <c:tx>
            <c:strRef>
              <c:f>Chip16!$M$79</c:f>
              <c:strCache>
                <c:ptCount val="1"/>
                <c:pt idx="0">
                  <c:v>-13.5dBm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Chip16!$N$82:$N$91</c:f>
              <c:numCache>
                <c:formatCode>General</c:formatCode>
                <c:ptCount val="10"/>
                <c:pt idx="0">
                  <c:v>-31.450000000000003</c:v>
                </c:pt>
                <c:pt idx="1">
                  <c:v>-31.92</c:v>
                </c:pt>
                <c:pt idx="2">
                  <c:v>-32.520000000000003</c:v>
                </c:pt>
                <c:pt idx="3">
                  <c:v>-33.049999999999997</c:v>
                </c:pt>
                <c:pt idx="4">
                  <c:v>-33.619999999999997</c:v>
                </c:pt>
              </c:numCache>
            </c:numRef>
          </c:xVal>
          <c:yVal>
            <c:numRef>
              <c:f>Chip16!$O$82:$O$91</c:f>
              <c:numCache>
                <c:formatCode>General</c:formatCode>
                <c:ptCount val="10"/>
                <c:pt idx="0">
                  <c:v>-0.95644494048229922</c:v>
                </c:pt>
                <c:pt idx="1">
                  <c:v>-0.92915571571457345</c:v>
                </c:pt>
                <c:pt idx="2">
                  <c:v>-0.89877007577449652</c:v>
                </c:pt>
                <c:pt idx="3">
                  <c:v>-0.8684808062716477</c:v>
                </c:pt>
                <c:pt idx="4">
                  <c:v>-0.83593598720970508</c:v>
                </c:pt>
              </c:numCache>
            </c:numRef>
          </c:yVal>
        </c:ser>
        <c:ser>
          <c:idx val="20"/>
          <c:order val="16"/>
          <c:tx>
            <c:strRef>
              <c:f>Chip16!$R$79</c:f>
              <c:strCache>
                <c:ptCount val="1"/>
                <c:pt idx="0">
                  <c:v>-15.5dBm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Chip16!$S$82:$S$91</c:f>
              <c:numCache>
                <c:formatCode>General</c:formatCode>
                <c:ptCount val="10"/>
                <c:pt idx="0">
                  <c:v>-30.759999999999998</c:v>
                </c:pt>
                <c:pt idx="1">
                  <c:v>-31.5</c:v>
                </c:pt>
                <c:pt idx="2">
                  <c:v>-32.270000000000003</c:v>
                </c:pt>
                <c:pt idx="3">
                  <c:v>-32.75</c:v>
                </c:pt>
                <c:pt idx="4">
                  <c:v>-33.67</c:v>
                </c:pt>
              </c:numCache>
            </c:numRef>
          </c:xVal>
          <c:yVal>
            <c:numRef>
              <c:f>Chip16!$T$82:$T$91</c:f>
              <c:numCache>
                <c:formatCode>General</c:formatCode>
                <c:ptCount val="10"/>
                <c:pt idx="0">
                  <c:v>-0.97066236844031617</c:v>
                </c:pt>
                <c:pt idx="1">
                  <c:v>-0.94870907749613465</c:v>
                </c:pt>
                <c:pt idx="2">
                  <c:v>-0.9134864206170652</c:v>
                </c:pt>
                <c:pt idx="3">
                  <c:v>-0.8790176326565341</c:v>
                </c:pt>
                <c:pt idx="4">
                  <c:v>-0.8260080331754095</c:v>
                </c:pt>
              </c:numCache>
            </c:numRef>
          </c:yVal>
        </c:ser>
        <c:ser>
          <c:idx val="5"/>
          <c:order val="17"/>
          <c:tx>
            <c:strRef>
              <c:f>Chip16!$B$94</c:f>
              <c:strCache>
                <c:ptCount val="1"/>
                <c:pt idx="0">
                  <c:v>-17.5dBm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</c:trendline>
          <c:xVal>
            <c:numRef>
              <c:f>Chip16!$C$97:$C$104</c:f>
              <c:numCache>
                <c:formatCode>General</c:formatCode>
                <c:ptCount val="8"/>
                <c:pt idx="0">
                  <c:v>-30.1</c:v>
                </c:pt>
                <c:pt idx="1">
                  <c:v>-30.549999999999997</c:v>
                </c:pt>
                <c:pt idx="2">
                  <c:v>-31.17</c:v>
                </c:pt>
                <c:pt idx="3">
                  <c:v>-31.93</c:v>
                </c:pt>
                <c:pt idx="4">
                  <c:v>-32.71</c:v>
                </c:pt>
              </c:numCache>
            </c:numRef>
          </c:xVal>
          <c:yVal>
            <c:numRef>
              <c:f>Chip16!$D$97:$D$104</c:f>
              <c:numCache>
                <c:formatCode>General</c:formatCode>
                <c:ptCount val="8"/>
                <c:pt idx="0">
                  <c:v>-0.96659397619264953</c:v>
                </c:pt>
                <c:pt idx="1">
                  <c:v>-0.942977362001445</c:v>
                </c:pt>
                <c:pt idx="2">
                  <c:v>-0.92716147957316974</c:v>
                </c:pt>
                <c:pt idx="3">
                  <c:v>-0.89342377614362356</c:v>
                </c:pt>
                <c:pt idx="4">
                  <c:v>-0.85655288049123868</c:v>
                </c:pt>
              </c:numCache>
            </c:numRef>
          </c:yVal>
        </c:ser>
        <c:ser>
          <c:idx val="6"/>
          <c:order val="18"/>
          <c:tx>
            <c:strRef>
              <c:f>Chip16!$H$94</c:f>
              <c:strCache>
                <c:ptCount val="1"/>
                <c:pt idx="0">
                  <c:v>-19.5dBm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forward val="2"/>
          </c:trendline>
          <c:xVal>
            <c:numRef>
              <c:f>Chip16!$I$97:$I$106</c:f>
              <c:numCache>
                <c:formatCode>General</c:formatCode>
                <c:ptCount val="10"/>
                <c:pt idx="0">
                  <c:v>-29.950000000000003</c:v>
                </c:pt>
                <c:pt idx="1">
                  <c:v>-30.75</c:v>
                </c:pt>
                <c:pt idx="2">
                  <c:v>-31.549999999999997</c:v>
                </c:pt>
                <c:pt idx="3">
                  <c:v>-32.450000000000003</c:v>
                </c:pt>
              </c:numCache>
            </c:numRef>
          </c:xVal>
          <c:yVal>
            <c:numRef>
              <c:f>Chip16!$J$97:$J$106</c:f>
              <c:numCache>
                <c:formatCode>General</c:formatCode>
                <c:ptCount val="10"/>
                <c:pt idx="0">
                  <c:v>-0.93211044761968131</c:v>
                </c:pt>
                <c:pt idx="1">
                  <c:v>-0.89685989240398001</c:v>
                </c:pt>
                <c:pt idx="2">
                  <c:v>-0.87476294666949683</c:v>
                </c:pt>
                <c:pt idx="3">
                  <c:v>-0.8260080331754095</c:v>
                </c:pt>
              </c:numCache>
            </c:numRef>
          </c:yVal>
        </c:ser>
        <c:ser>
          <c:idx val="7"/>
          <c:order val="19"/>
          <c:tx>
            <c:strRef>
              <c:f>Chip16!$M$94</c:f>
              <c:strCache>
                <c:ptCount val="1"/>
              </c:strCache>
            </c:strRef>
          </c:tx>
          <c:spPr>
            <a:ln w="28575">
              <a:noFill/>
            </a:ln>
          </c:spPr>
          <c:xVal>
            <c:numRef>
              <c:f>Chip16!$N$97:$N$106</c:f>
              <c:numCache>
                <c:formatCode>General</c:formatCode>
                <c:ptCount val="10"/>
              </c:numCache>
            </c:numRef>
          </c:xVal>
          <c:yVal>
            <c:numRef>
              <c:f>Chip16!$O$97:$O$106</c:f>
              <c:numCache>
                <c:formatCode>General</c:formatCode>
                <c:ptCount val="10"/>
              </c:numCache>
            </c:numRef>
          </c:yVal>
        </c:ser>
        <c:ser>
          <c:idx val="8"/>
          <c:order val="20"/>
          <c:tx>
            <c:strRef>
              <c:f>Chip16!$R$94</c:f>
              <c:strCache>
                <c:ptCount val="1"/>
              </c:strCache>
            </c:strRef>
          </c:tx>
          <c:spPr>
            <a:ln w="28575">
              <a:noFill/>
            </a:ln>
          </c:spPr>
          <c:xVal>
            <c:numRef>
              <c:f>Chip16!$S$97:$S$106</c:f>
              <c:numCache>
                <c:formatCode>General</c:formatCode>
                <c:ptCount val="10"/>
              </c:numCache>
            </c:numRef>
          </c:xVal>
          <c:yVal>
            <c:numRef>
              <c:f>Chip16!$T$97:$T$106</c:f>
              <c:numCache>
                <c:formatCode>General</c:formatCode>
                <c:ptCount val="10"/>
              </c:numCache>
            </c:numRef>
          </c:yVal>
        </c:ser>
        <c:axId val="99986432"/>
        <c:axId val="99996800"/>
      </c:scatterChart>
      <c:valAx>
        <c:axId val="99986432"/>
        <c:scaling>
          <c:orientation val="minMax"/>
          <c:max val="-26"/>
          <c:min val="-34"/>
        </c:scaling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Received Input Power (dBm)</a:t>
                </a:r>
              </a:p>
            </c:rich>
          </c:tx>
          <c:layout/>
        </c:title>
        <c:numFmt formatCode="General" sourceLinked="1"/>
        <c:tickLblPos val="low"/>
        <c:crossAx val="99996800"/>
        <c:crossesAt val="-1.2"/>
        <c:crossBetween val="midCat"/>
      </c:valAx>
      <c:valAx>
        <c:axId val="99996800"/>
        <c:scaling>
          <c:orientation val="minMax"/>
          <c:max val="-0.77000000000000302"/>
          <c:min val="-1.1000000000000001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Bit Error Rate</a:t>
                </a:r>
              </a:p>
            </c:rich>
          </c:tx>
          <c:layout>
            <c:manualLayout>
              <c:xMode val="edge"/>
              <c:yMode val="edge"/>
              <c:x val="3.6942257217847949E-3"/>
              <c:y val="0.3274790651168642"/>
            </c:manualLayout>
          </c:layout>
        </c:title>
        <c:numFmt formatCode="General" sourceLinked="1"/>
        <c:majorTickMark val="none"/>
        <c:tickLblPos val="none"/>
        <c:crossAx val="99986432"/>
        <c:crossesAt val="-39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1661764386889824"/>
          <c:y val="9.9143451224441531E-4"/>
          <c:w val="0.14127128606539152"/>
          <c:h val="0.89695387102586199"/>
        </c:manualLayout>
      </c:layout>
    </c:legend>
    <c:plotVisOnly val="1"/>
  </c:chart>
  <c:txPr>
    <a:bodyPr/>
    <a:lstStyle/>
    <a:p>
      <a:pPr>
        <a:defRPr baseline="0">
          <a:latin typeface="Arial" pitchFamily="34" charset="0"/>
          <a:ea typeface="Arial Unicode MS" pitchFamily="34" charset="-122"/>
        </a:defRPr>
      </a:pPr>
      <a:endParaRPr lang="en-US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scatterChart>
        <c:scatterStyle val="lineMarker"/>
        <c:ser>
          <c:idx val="1"/>
          <c:order val="0"/>
          <c:spPr>
            <a:ln w="28575">
              <a:noFill/>
            </a:ln>
          </c:spPr>
          <c:xVal>
            <c:numRef>
              <c:f>Chip16!$F$24:$F$42</c:f>
              <c:numCache>
                <c:formatCode>General</c:formatCode>
                <c:ptCount val="19"/>
                <c:pt idx="0">
                  <c:v>4.5</c:v>
                </c:pt>
                <c:pt idx="1">
                  <c:v>1.5</c:v>
                </c:pt>
                <c:pt idx="2">
                  <c:v>0.5</c:v>
                </c:pt>
                <c:pt idx="3">
                  <c:v>-1.5</c:v>
                </c:pt>
                <c:pt idx="4">
                  <c:v>-3.5</c:v>
                </c:pt>
                <c:pt idx="5">
                  <c:v>-5.5</c:v>
                </c:pt>
                <c:pt idx="6">
                  <c:v>-7.5</c:v>
                </c:pt>
                <c:pt idx="7">
                  <c:v>-9.5</c:v>
                </c:pt>
                <c:pt idx="8">
                  <c:v>-11.5</c:v>
                </c:pt>
                <c:pt idx="9">
                  <c:v>-13.5</c:v>
                </c:pt>
                <c:pt idx="10">
                  <c:v>-15.5</c:v>
                </c:pt>
                <c:pt idx="11">
                  <c:v>-17.5</c:v>
                </c:pt>
                <c:pt idx="12">
                  <c:v>-19.5</c:v>
                </c:pt>
              </c:numCache>
            </c:numRef>
          </c:xVal>
          <c:yVal>
            <c:numRef>
              <c:f>Chip16!$I$24:$I$42</c:f>
              <c:numCache>
                <c:formatCode>General</c:formatCode>
                <c:ptCount val="19"/>
                <c:pt idx="0">
                  <c:v>2.0100000000000016</c:v>
                </c:pt>
                <c:pt idx="1">
                  <c:v>1.0100000000000016</c:v>
                </c:pt>
                <c:pt idx="2">
                  <c:v>0.85999999999999943</c:v>
                </c:pt>
                <c:pt idx="3">
                  <c:v>0.73000000000000043</c:v>
                </c:pt>
                <c:pt idx="4">
                  <c:v>0.83999999999999986</c:v>
                </c:pt>
                <c:pt idx="5">
                  <c:v>0.67000000000000171</c:v>
                </c:pt>
                <c:pt idx="6">
                  <c:v>0.69999999999999929</c:v>
                </c:pt>
                <c:pt idx="7">
                  <c:v>0.76000000000000156</c:v>
                </c:pt>
                <c:pt idx="8">
                  <c:v>0.81000000000000227</c:v>
                </c:pt>
                <c:pt idx="9">
                  <c:v>0.96000000000000085</c:v>
                </c:pt>
                <c:pt idx="10">
                  <c:v>1.2100000000000009</c:v>
                </c:pt>
                <c:pt idx="11">
                  <c:v>2.0600000000000023</c:v>
                </c:pt>
                <c:pt idx="12">
                  <c:v>2.990000000000002</c:v>
                </c:pt>
              </c:numCache>
            </c:numRef>
          </c:yVal>
        </c:ser>
        <c:axId val="101200640"/>
        <c:axId val="101203328"/>
      </c:scatterChart>
      <c:valAx>
        <c:axId val="101200640"/>
        <c:scaling>
          <c:orientation val="minMax"/>
          <c:max val="5"/>
          <c:min val="-25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altLang="zh-CN"/>
                  <a:t>Input Power</a:t>
                </a:r>
                <a:r>
                  <a:rPr lang="en-GB" altLang="zh-CN" baseline="0"/>
                  <a:t> [dBm]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101203328"/>
        <c:crossesAt val="0"/>
        <c:crossBetween val="midCat"/>
        <c:majorUnit val="5"/>
        <c:minorUnit val="1"/>
      </c:valAx>
      <c:valAx>
        <c:axId val="101203328"/>
        <c:scaling>
          <c:orientation val="minMax"/>
          <c:max val="2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altLang="zh-CN"/>
                  <a:t>Power Penalty [dB]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101200640"/>
        <c:crossesAt val="-25"/>
        <c:crossBetween val="midCat"/>
        <c:majorUnit val="0.2"/>
      </c:valAx>
    </c:plotArea>
    <c:plotVisOnly val="1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343159271156092"/>
          <c:y val="3.9162326931355788E-2"/>
          <c:w val="0.85789817789021861"/>
          <c:h val="0.63702676054382146"/>
        </c:manualLayout>
      </c:layout>
      <c:scatterChart>
        <c:scatterStyle val="smoothMarker"/>
        <c:ser>
          <c:idx val="0"/>
          <c:order val="0"/>
          <c:tx>
            <c:strRef>
              <c:f>Crosstalk!$B$1</c:f>
              <c:strCache>
                <c:ptCount val="1"/>
                <c:pt idx="0">
                  <c:v> Port 1 - SOA ON</c:v>
                </c:pt>
              </c:strCache>
            </c:strRef>
          </c:tx>
          <c:xVal>
            <c:numRef>
              <c:f>Crosstalk!$A$2:$A$16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10.5</c:v>
                </c:pt>
                <c:pt idx="12">
                  <c:v>11</c:v>
                </c:pt>
                <c:pt idx="13">
                  <c:v>11.5</c:v>
                </c:pt>
                <c:pt idx="14">
                  <c:v>12</c:v>
                </c:pt>
              </c:numCache>
            </c:numRef>
          </c:xVal>
          <c:yVal>
            <c:numRef>
              <c:f>Crosstalk!$B$2:$B$16</c:f>
              <c:numCache>
                <c:formatCode>General</c:formatCode>
                <c:ptCount val="15"/>
                <c:pt idx="0">
                  <c:v>-12.3</c:v>
                </c:pt>
                <c:pt idx="1">
                  <c:v>-12.4</c:v>
                </c:pt>
                <c:pt idx="2">
                  <c:v>-12.4</c:v>
                </c:pt>
                <c:pt idx="3">
                  <c:v>-12.3</c:v>
                </c:pt>
                <c:pt idx="4">
                  <c:v>-12.4</c:v>
                </c:pt>
                <c:pt idx="5">
                  <c:v>-12.6</c:v>
                </c:pt>
                <c:pt idx="6">
                  <c:v>-13</c:v>
                </c:pt>
                <c:pt idx="7">
                  <c:v>-13.5</c:v>
                </c:pt>
                <c:pt idx="8">
                  <c:v>-14.9</c:v>
                </c:pt>
                <c:pt idx="9">
                  <c:v>-18.5</c:v>
                </c:pt>
                <c:pt idx="10">
                  <c:v>-26.4</c:v>
                </c:pt>
                <c:pt idx="11">
                  <c:v>-34.9</c:v>
                </c:pt>
                <c:pt idx="12">
                  <c:v>-39.700000000000003</c:v>
                </c:pt>
                <c:pt idx="13">
                  <c:v>-32.9</c:v>
                </c:pt>
                <c:pt idx="14">
                  <c:v>-26.4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Crosstalk!$C$1</c:f>
              <c:strCache>
                <c:ptCount val="1"/>
                <c:pt idx="0">
                  <c:v>Port 1 - SOA OFF</c:v>
                </c:pt>
              </c:strCache>
            </c:strRef>
          </c:tx>
          <c:xVal>
            <c:numRef>
              <c:f>Crosstalk!$A$2:$A$16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10.5</c:v>
                </c:pt>
                <c:pt idx="12">
                  <c:v>11</c:v>
                </c:pt>
                <c:pt idx="13">
                  <c:v>11.5</c:v>
                </c:pt>
                <c:pt idx="14">
                  <c:v>12</c:v>
                </c:pt>
              </c:numCache>
            </c:numRef>
          </c:xVal>
          <c:yVal>
            <c:numRef>
              <c:f>Crosstalk!$C$2:$C$16</c:f>
              <c:numCache>
                <c:formatCode>General</c:formatCode>
                <c:ptCount val="15"/>
                <c:pt idx="0">
                  <c:v>-23</c:v>
                </c:pt>
                <c:pt idx="1">
                  <c:v>-23</c:v>
                </c:pt>
                <c:pt idx="2">
                  <c:v>-22.9</c:v>
                </c:pt>
                <c:pt idx="3">
                  <c:v>-22.9</c:v>
                </c:pt>
                <c:pt idx="4">
                  <c:v>-23</c:v>
                </c:pt>
                <c:pt idx="5">
                  <c:v>-23.3</c:v>
                </c:pt>
                <c:pt idx="6">
                  <c:v>-24.1</c:v>
                </c:pt>
                <c:pt idx="7">
                  <c:v>-25.8</c:v>
                </c:pt>
                <c:pt idx="8">
                  <c:v>-29.4</c:v>
                </c:pt>
                <c:pt idx="9">
                  <c:v>-39.200000000000003</c:v>
                </c:pt>
                <c:pt idx="10">
                  <c:v>-60</c:v>
                </c:pt>
                <c:pt idx="11">
                  <c:v>-62.7</c:v>
                </c:pt>
                <c:pt idx="12">
                  <c:v>-63.7</c:v>
                </c:pt>
                <c:pt idx="13">
                  <c:v>-65.099999999999994</c:v>
                </c:pt>
                <c:pt idx="14">
                  <c:v>-62.9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Crosstalk!$D$1</c:f>
              <c:strCache>
                <c:ptCount val="1"/>
                <c:pt idx="0">
                  <c:v>Port 2 - SOA ON</c:v>
                </c:pt>
              </c:strCache>
            </c:strRef>
          </c:tx>
          <c:xVal>
            <c:numRef>
              <c:f>Crosstalk!$A$2:$A$16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10.5</c:v>
                </c:pt>
                <c:pt idx="12">
                  <c:v>11</c:v>
                </c:pt>
                <c:pt idx="13">
                  <c:v>11.5</c:v>
                </c:pt>
                <c:pt idx="14">
                  <c:v>12</c:v>
                </c:pt>
              </c:numCache>
            </c:numRef>
          </c:xVal>
          <c:yVal>
            <c:numRef>
              <c:f>Crosstalk!$D$2:$D$16</c:f>
              <c:numCache>
                <c:formatCode>General</c:formatCode>
                <c:ptCount val="15"/>
                <c:pt idx="0">
                  <c:v>-38.5</c:v>
                </c:pt>
                <c:pt idx="1">
                  <c:v>-29.7</c:v>
                </c:pt>
                <c:pt idx="2">
                  <c:v>-25.3</c:v>
                </c:pt>
                <c:pt idx="3">
                  <c:v>-22.7</c:v>
                </c:pt>
                <c:pt idx="4">
                  <c:v>-20.399999999999999</c:v>
                </c:pt>
                <c:pt idx="5">
                  <c:v>-18.2</c:v>
                </c:pt>
                <c:pt idx="6">
                  <c:v>-16.3</c:v>
                </c:pt>
                <c:pt idx="7">
                  <c:v>-14.5</c:v>
                </c:pt>
                <c:pt idx="8">
                  <c:v>-12.9</c:v>
                </c:pt>
                <c:pt idx="9">
                  <c:v>-11.9</c:v>
                </c:pt>
                <c:pt idx="10">
                  <c:v>-11.6</c:v>
                </c:pt>
                <c:pt idx="11">
                  <c:v>-11.6</c:v>
                </c:pt>
                <c:pt idx="12">
                  <c:v>-12.2</c:v>
                </c:pt>
                <c:pt idx="13">
                  <c:v>-13</c:v>
                </c:pt>
                <c:pt idx="14">
                  <c:v>-14.3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Crosstalk!$E$1</c:f>
              <c:strCache>
                <c:ptCount val="1"/>
                <c:pt idx="0">
                  <c:v>Port 2 - SOA OFF</c:v>
                </c:pt>
              </c:strCache>
            </c:strRef>
          </c:tx>
          <c:xVal>
            <c:numRef>
              <c:f>Crosstalk!$A$2:$A$16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10.5</c:v>
                </c:pt>
                <c:pt idx="12">
                  <c:v>11</c:v>
                </c:pt>
                <c:pt idx="13">
                  <c:v>11.5</c:v>
                </c:pt>
                <c:pt idx="14">
                  <c:v>12</c:v>
                </c:pt>
              </c:numCache>
            </c:numRef>
          </c:xVal>
          <c:yVal>
            <c:numRef>
              <c:f>Crosstalk!$E$2:$E$16</c:f>
              <c:numCache>
                <c:formatCode>General</c:formatCode>
                <c:ptCount val="15"/>
                <c:pt idx="0">
                  <c:v>-59.8</c:v>
                </c:pt>
                <c:pt idx="1">
                  <c:v>-59.6</c:v>
                </c:pt>
                <c:pt idx="2">
                  <c:v>-44.1</c:v>
                </c:pt>
                <c:pt idx="3">
                  <c:v>-37.9</c:v>
                </c:pt>
                <c:pt idx="4">
                  <c:v>-33.6</c:v>
                </c:pt>
                <c:pt idx="5">
                  <c:v>-30.5</c:v>
                </c:pt>
                <c:pt idx="6">
                  <c:v>-28.1</c:v>
                </c:pt>
                <c:pt idx="7">
                  <c:v>-26.3</c:v>
                </c:pt>
                <c:pt idx="8">
                  <c:v>-24.77</c:v>
                </c:pt>
                <c:pt idx="9">
                  <c:v>-23.4</c:v>
                </c:pt>
                <c:pt idx="10">
                  <c:v>-22.7</c:v>
                </c:pt>
                <c:pt idx="11">
                  <c:v>-22.7</c:v>
                </c:pt>
                <c:pt idx="12">
                  <c:v>-23</c:v>
                </c:pt>
                <c:pt idx="13">
                  <c:v>-23.4</c:v>
                </c:pt>
                <c:pt idx="14">
                  <c:v>-24</c:v>
                </c:pt>
              </c:numCache>
            </c:numRef>
          </c:yVal>
          <c:smooth val="1"/>
        </c:ser>
        <c:axId val="48886528"/>
        <c:axId val="48889216"/>
      </c:scatterChart>
      <c:valAx>
        <c:axId val="48886528"/>
        <c:scaling>
          <c:orientation val="minMax"/>
          <c:max val="12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Voltage[-V]</a:t>
                </a:r>
              </a:p>
            </c:rich>
          </c:tx>
          <c:layout/>
        </c:title>
        <c:numFmt formatCode="General" sourceLinked="1"/>
        <c:tickLblPos val="nextTo"/>
        <c:crossAx val="48889216"/>
        <c:crossesAt val="-70"/>
        <c:crossBetween val="midCat"/>
      </c:valAx>
      <c:valAx>
        <c:axId val="48889216"/>
        <c:scaling>
          <c:orientation val="minMax"/>
          <c:min val="-7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Power [dBm]</a:t>
                </a:r>
              </a:p>
            </c:rich>
          </c:tx>
          <c:layout/>
        </c:title>
        <c:numFmt formatCode="General" sourceLinked="1"/>
        <c:tickLblPos val="nextTo"/>
        <c:crossAx val="48886528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6.7713503321110244E-2"/>
          <c:y val="0.78513483608666568"/>
          <c:w val="0.89999998033953288"/>
          <c:h val="9.0687046472132243E-2"/>
        </c:manualLayout>
      </c:layout>
      <c:txPr>
        <a:bodyPr/>
        <a:lstStyle/>
        <a:p>
          <a:pPr>
            <a:defRPr sz="900"/>
          </a:pPr>
          <a:endParaRPr lang="en-US"/>
        </a:p>
      </c:txPr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476250</xdr:colOff>
      <xdr:row>15</xdr:row>
      <xdr:rowOff>28575</xdr:rowOff>
    </xdr:from>
    <xdr:to>
      <xdr:col>18</xdr:col>
      <xdr:colOff>381000</xdr:colOff>
      <xdr:row>28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971551</xdr:colOff>
      <xdr:row>0</xdr:row>
      <xdr:rowOff>0</xdr:rowOff>
    </xdr:from>
    <xdr:to>
      <xdr:col>11</xdr:col>
      <xdr:colOff>428626</xdr:colOff>
      <xdr:row>21</xdr:row>
      <xdr:rowOff>106680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506731</xdr:colOff>
      <xdr:row>28</xdr:row>
      <xdr:rowOff>19050</xdr:rowOff>
    </xdr:from>
    <xdr:to>
      <xdr:col>14</xdr:col>
      <xdr:colOff>504826</xdr:colOff>
      <xdr:row>41</xdr:row>
      <xdr:rowOff>125730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0.04525</cdr:x>
      <cdr:y>0.75199</cdr:y>
    </cdr:from>
    <cdr:to>
      <cdr:x>0.10686</cdr:x>
      <cdr:y>0.82359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77068" y="3602833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-12</a:t>
          </a:r>
        </a:p>
      </cdr:txBody>
    </cdr:sp>
  </cdr:relSizeAnchor>
  <cdr:relSizeAnchor xmlns:cdr="http://schemas.openxmlformats.org/drawingml/2006/chartDrawing">
    <cdr:from>
      <cdr:x>0.04525</cdr:x>
      <cdr:y>0.43325</cdr:y>
    </cdr:from>
    <cdr:to>
      <cdr:x>0.10686</cdr:x>
      <cdr:y>0.50485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277068" y="2075739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-9</a:t>
          </a:r>
        </a:p>
      </cdr:txBody>
    </cdr:sp>
  </cdr:relSizeAnchor>
  <cdr:relSizeAnchor xmlns:cdr="http://schemas.openxmlformats.org/drawingml/2006/chartDrawing">
    <cdr:from>
      <cdr:x>0.04681</cdr:x>
      <cdr:y>0.00988</cdr:y>
    </cdr:from>
    <cdr:to>
      <cdr:x>0.10842</cdr:x>
      <cdr:y>0.08147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86593" y="47354"/>
          <a:ext cx="377218" cy="3429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-6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971551</xdr:colOff>
      <xdr:row>0</xdr:row>
      <xdr:rowOff>0</xdr:rowOff>
    </xdr:from>
    <xdr:to>
      <xdr:col>11</xdr:col>
      <xdr:colOff>428626</xdr:colOff>
      <xdr:row>21</xdr:row>
      <xdr:rowOff>106680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506731</xdr:colOff>
      <xdr:row>28</xdr:row>
      <xdr:rowOff>19050</xdr:rowOff>
    </xdr:from>
    <xdr:to>
      <xdr:col>14</xdr:col>
      <xdr:colOff>504826</xdr:colOff>
      <xdr:row>41</xdr:row>
      <xdr:rowOff>125730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0.04525</cdr:x>
      <cdr:y>0.75199</cdr:y>
    </cdr:from>
    <cdr:to>
      <cdr:x>0.10686</cdr:x>
      <cdr:y>0.82359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77068" y="3602833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-12</a:t>
          </a:r>
        </a:p>
      </cdr:txBody>
    </cdr:sp>
  </cdr:relSizeAnchor>
  <cdr:relSizeAnchor xmlns:cdr="http://schemas.openxmlformats.org/drawingml/2006/chartDrawing">
    <cdr:from>
      <cdr:x>0.04525</cdr:x>
      <cdr:y>0.43325</cdr:y>
    </cdr:from>
    <cdr:to>
      <cdr:x>0.10686</cdr:x>
      <cdr:y>0.50485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277068" y="2075739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-9</a:t>
          </a:r>
        </a:p>
      </cdr:txBody>
    </cdr:sp>
  </cdr:relSizeAnchor>
  <cdr:relSizeAnchor xmlns:cdr="http://schemas.openxmlformats.org/drawingml/2006/chartDrawing">
    <cdr:from>
      <cdr:x>0.04681</cdr:x>
      <cdr:y>0.00988</cdr:y>
    </cdr:from>
    <cdr:to>
      <cdr:x>0.10842</cdr:x>
      <cdr:y>0.08147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86593" y="47354"/>
          <a:ext cx="377218" cy="3429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-6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971551</xdr:colOff>
      <xdr:row>0</xdr:row>
      <xdr:rowOff>0</xdr:rowOff>
    </xdr:from>
    <xdr:to>
      <xdr:col>11</xdr:col>
      <xdr:colOff>428626</xdr:colOff>
      <xdr:row>21</xdr:row>
      <xdr:rowOff>106680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506731</xdr:colOff>
      <xdr:row>28</xdr:row>
      <xdr:rowOff>19050</xdr:rowOff>
    </xdr:from>
    <xdr:to>
      <xdr:col>14</xdr:col>
      <xdr:colOff>504826</xdr:colOff>
      <xdr:row>41</xdr:row>
      <xdr:rowOff>125730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0.04525</cdr:x>
      <cdr:y>0.75199</cdr:y>
    </cdr:from>
    <cdr:to>
      <cdr:x>0.10686</cdr:x>
      <cdr:y>0.82359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77068" y="3602833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-12</a:t>
          </a:r>
        </a:p>
      </cdr:txBody>
    </cdr:sp>
  </cdr:relSizeAnchor>
  <cdr:relSizeAnchor xmlns:cdr="http://schemas.openxmlformats.org/drawingml/2006/chartDrawing">
    <cdr:from>
      <cdr:x>0.04525</cdr:x>
      <cdr:y>0.43325</cdr:y>
    </cdr:from>
    <cdr:to>
      <cdr:x>0.10686</cdr:x>
      <cdr:y>0.50485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277068" y="2075739"/>
          <a:ext cx="377218" cy="3430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-9</a:t>
          </a:r>
        </a:p>
      </cdr:txBody>
    </cdr:sp>
  </cdr:relSizeAnchor>
  <cdr:relSizeAnchor xmlns:cdr="http://schemas.openxmlformats.org/drawingml/2006/chartDrawing">
    <cdr:from>
      <cdr:x>0.04681</cdr:x>
      <cdr:y>0.00988</cdr:y>
    </cdr:from>
    <cdr:to>
      <cdr:x>0.10842</cdr:x>
      <cdr:y>0.08147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86593" y="47354"/>
          <a:ext cx="377218" cy="3429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10</a:t>
          </a:r>
          <a:r>
            <a:rPr lang="en-US" sz="1100" baseline="30000"/>
            <a:t>-6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12</xdr:row>
      <xdr:rowOff>123825</xdr:rowOff>
    </xdr:from>
    <xdr:to>
      <xdr:col>15</xdr:col>
      <xdr:colOff>438149</xdr:colOff>
      <xdr:row>33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0:I25"/>
  <sheetViews>
    <sheetView workbookViewId="0">
      <selection activeCell="W23" sqref="W23"/>
    </sheetView>
  </sheetViews>
  <sheetFormatPr defaultRowHeight="15"/>
  <sheetData>
    <row r="10" spans="2:9">
      <c r="B10" t="s">
        <v>18</v>
      </c>
      <c r="E10" t="s">
        <v>19</v>
      </c>
      <c r="H10" t="s">
        <v>17</v>
      </c>
    </row>
    <row r="12" spans="2:9">
      <c r="E12">
        <v>-0.3</v>
      </c>
      <c r="F12">
        <v>0.63999999999999702</v>
      </c>
      <c r="H12">
        <v>4.5</v>
      </c>
      <c r="I12">
        <v>2.0100000000000016</v>
      </c>
    </row>
    <row r="13" spans="2:9">
      <c r="B13">
        <v>-1.5</v>
      </c>
      <c r="C13">
        <v>0.65000000000000213</v>
      </c>
      <c r="E13">
        <v>-2.7</v>
      </c>
      <c r="F13">
        <v>0.28999999999999915</v>
      </c>
      <c r="H13">
        <v>1.5</v>
      </c>
      <c r="I13">
        <v>1.0100000000000016</v>
      </c>
    </row>
    <row r="14" spans="2:9">
      <c r="B14">
        <v>-3.5</v>
      </c>
      <c r="C14">
        <v>0.42000000000000171</v>
      </c>
      <c r="E14">
        <v>-4</v>
      </c>
      <c r="F14">
        <v>0.17999999999999972</v>
      </c>
      <c r="H14">
        <v>0.5</v>
      </c>
      <c r="I14">
        <v>0.85999999999999943</v>
      </c>
    </row>
    <row r="15" spans="2:9">
      <c r="B15">
        <v>-5.5</v>
      </c>
      <c r="C15">
        <v>0.17999999999999972</v>
      </c>
      <c r="E15">
        <v>-6</v>
      </c>
      <c r="F15">
        <v>8.9999999999996305E-2</v>
      </c>
      <c r="H15">
        <v>-1.5</v>
      </c>
      <c r="I15">
        <v>0.73000000000000043</v>
      </c>
    </row>
    <row r="16" spans="2:9">
      <c r="B16">
        <v>-7.5</v>
      </c>
      <c r="C16">
        <v>0.20000000000000284</v>
      </c>
      <c r="E16">
        <v>-8</v>
      </c>
      <c r="F16">
        <v>0.19999999999999574</v>
      </c>
      <c r="H16">
        <v>-3.5</v>
      </c>
      <c r="I16">
        <v>0.83999999999999986</v>
      </c>
    </row>
    <row r="17" spans="2:9">
      <c r="B17">
        <v>-9.5</v>
      </c>
      <c r="C17">
        <v>0.28000000000000114</v>
      </c>
      <c r="E17">
        <v>-10</v>
      </c>
      <c r="F17">
        <v>0.27999999999999403</v>
      </c>
      <c r="H17">
        <v>-5.5</v>
      </c>
      <c r="I17">
        <v>0.67000000000000171</v>
      </c>
    </row>
    <row r="18" spans="2:9">
      <c r="B18">
        <v>-11.5</v>
      </c>
      <c r="C18">
        <v>0.31000000000000227</v>
      </c>
      <c r="E18">
        <v>-12</v>
      </c>
      <c r="F18">
        <v>0.34999999999999432</v>
      </c>
      <c r="H18">
        <v>-7.5</v>
      </c>
      <c r="I18">
        <v>0.69999999999999929</v>
      </c>
    </row>
    <row r="19" spans="2:9">
      <c r="B19">
        <v>-13.5</v>
      </c>
      <c r="C19">
        <v>0.5</v>
      </c>
      <c r="E19">
        <v>-14</v>
      </c>
      <c r="F19">
        <v>0.55999999999999517</v>
      </c>
      <c r="H19">
        <v>-9.5</v>
      </c>
      <c r="I19">
        <v>0.76000000000000156</v>
      </c>
    </row>
    <row r="20" spans="2:9">
      <c r="B20">
        <v>-15.5</v>
      </c>
      <c r="C20">
        <v>0.89000000000000057</v>
      </c>
      <c r="E20">
        <v>-16</v>
      </c>
      <c r="F20">
        <v>0.88999999999999702</v>
      </c>
      <c r="H20">
        <v>-11.5</v>
      </c>
      <c r="I20">
        <v>0.81000000000000227</v>
      </c>
    </row>
    <row r="21" spans="2:9">
      <c r="B21">
        <v>-17.5</v>
      </c>
      <c r="C21">
        <v>1.0899999999999999</v>
      </c>
      <c r="E21">
        <v>-18</v>
      </c>
      <c r="F21">
        <v>1.4199999999999982</v>
      </c>
      <c r="H21">
        <v>-13.5</v>
      </c>
      <c r="I21">
        <v>0.96000000000000085</v>
      </c>
    </row>
    <row r="22" spans="2:9">
      <c r="B22">
        <v>-19.5</v>
      </c>
      <c r="C22">
        <v>1.1300000000000026</v>
      </c>
      <c r="E22">
        <v>-20</v>
      </c>
      <c r="F22">
        <v>1.769999999999996</v>
      </c>
      <c r="H22">
        <v>-15.5</v>
      </c>
      <c r="I22">
        <v>1.2100000000000009</v>
      </c>
    </row>
    <row r="23" spans="2:9">
      <c r="B23">
        <v>-21.5</v>
      </c>
      <c r="C23">
        <v>1.6400000000000006</v>
      </c>
      <c r="E23">
        <v>-22</v>
      </c>
      <c r="F23">
        <v>2.519999999999996</v>
      </c>
      <c r="H23">
        <v>-17.5</v>
      </c>
      <c r="I23">
        <v>2.0600000000000023</v>
      </c>
    </row>
    <row r="24" spans="2:9">
      <c r="B24">
        <v>-23.5</v>
      </c>
      <c r="C24">
        <v>2.4000000000000021</v>
      </c>
      <c r="H24">
        <v>-19.5</v>
      </c>
      <c r="I24">
        <v>2.990000000000002</v>
      </c>
    </row>
    <row r="25" spans="2:9">
      <c r="B25">
        <v>-25.5</v>
      </c>
      <c r="C25">
        <v>2.8500000000000014</v>
      </c>
      <c r="H25">
        <v>-23.5</v>
      </c>
      <c r="I25">
        <v>5.9199999999999982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3:T119"/>
  <sheetViews>
    <sheetView zoomScale="70" zoomScaleNormal="70" workbookViewId="0">
      <selection activeCell="B43" sqref="B43"/>
    </sheetView>
  </sheetViews>
  <sheetFormatPr defaultRowHeight="15"/>
  <cols>
    <col min="1" max="1" width="18.28515625" customWidth="1"/>
    <col min="3" max="3" width="19.85546875" customWidth="1"/>
    <col min="7" max="7" width="22.7109375" customWidth="1"/>
    <col min="9" max="9" width="21.5703125" bestFit="1" customWidth="1"/>
    <col min="12" max="12" width="16" bestFit="1" customWidth="1"/>
    <col min="14" max="14" width="21.5703125" bestFit="1" customWidth="1"/>
    <col min="17" max="17" width="16" bestFit="1" customWidth="1"/>
    <col min="18" max="18" width="12" bestFit="1" customWidth="1"/>
    <col min="19" max="19" width="21.5703125" bestFit="1" customWidth="1"/>
  </cols>
  <sheetData>
    <row r="23" spans="6:9">
      <c r="F23" t="s">
        <v>12</v>
      </c>
      <c r="G23" t="s">
        <v>13</v>
      </c>
      <c r="H23" t="s">
        <v>14</v>
      </c>
      <c r="I23" t="s">
        <v>15</v>
      </c>
    </row>
    <row r="25" spans="6:9">
      <c r="F25">
        <v>0.5</v>
      </c>
      <c r="G25">
        <v>-30.8</v>
      </c>
      <c r="H25">
        <v>-32.35</v>
      </c>
      <c r="I25">
        <f t="shared" ref="I25:I38" si="0">G25-H25</f>
        <v>1.5500000000000007</v>
      </c>
    </row>
    <row r="26" spans="6:9">
      <c r="F26">
        <v>-1.5</v>
      </c>
      <c r="G26">
        <v>-31.7</v>
      </c>
      <c r="H26">
        <v>-32.35</v>
      </c>
      <c r="I26">
        <f t="shared" si="0"/>
        <v>0.65000000000000213</v>
      </c>
    </row>
    <row r="27" spans="6:9">
      <c r="F27">
        <v>-3.5</v>
      </c>
      <c r="G27">
        <v>-31.93</v>
      </c>
      <c r="H27">
        <v>-32.35</v>
      </c>
      <c r="I27">
        <f t="shared" si="0"/>
        <v>0.42000000000000171</v>
      </c>
    </row>
    <row r="28" spans="6:9">
      <c r="F28">
        <v>-5.5</v>
      </c>
      <c r="G28">
        <v>-32.17</v>
      </c>
      <c r="H28">
        <v>-32.35</v>
      </c>
      <c r="I28">
        <f t="shared" si="0"/>
        <v>0.17999999999999972</v>
      </c>
    </row>
    <row r="29" spans="6:9">
      <c r="F29">
        <v>-7.5</v>
      </c>
      <c r="G29">
        <v>-32.15</v>
      </c>
      <c r="H29">
        <v>-32.35</v>
      </c>
      <c r="I29">
        <f t="shared" si="0"/>
        <v>0.20000000000000284</v>
      </c>
    </row>
    <row r="30" spans="6:9">
      <c r="F30">
        <v>-9.5</v>
      </c>
      <c r="G30">
        <v>-32.07</v>
      </c>
      <c r="H30">
        <v>-32.35</v>
      </c>
      <c r="I30">
        <f t="shared" si="0"/>
        <v>0.28000000000000114</v>
      </c>
    </row>
    <row r="31" spans="6:9">
      <c r="F31">
        <v>-11.5</v>
      </c>
      <c r="G31">
        <v>-32.04</v>
      </c>
      <c r="H31">
        <v>-32.35</v>
      </c>
      <c r="I31">
        <f t="shared" si="0"/>
        <v>0.31000000000000227</v>
      </c>
    </row>
    <row r="32" spans="6:9">
      <c r="F32">
        <v>-13.5</v>
      </c>
      <c r="G32">
        <v>-31.85</v>
      </c>
      <c r="H32">
        <v>-32.35</v>
      </c>
      <c r="I32">
        <f t="shared" si="0"/>
        <v>0.5</v>
      </c>
    </row>
    <row r="33" spans="1:19">
      <c r="B33" s="1"/>
      <c r="F33">
        <v>-15.5</v>
      </c>
      <c r="G33">
        <v>-31.46</v>
      </c>
      <c r="H33">
        <v>-32.35</v>
      </c>
      <c r="I33">
        <f t="shared" si="0"/>
        <v>0.89000000000000057</v>
      </c>
      <c r="R33" s="1"/>
    </row>
    <row r="34" spans="1:19">
      <c r="B34" s="1"/>
      <c r="F34">
        <v>-17.5</v>
      </c>
      <c r="G34">
        <v>-31.26</v>
      </c>
      <c r="H34">
        <v>-32.35</v>
      </c>
      <c r="I34">
        <f t="shared" si="0"/>
        <v>1.0899999999999999</v>
      </c>
      <c r="R34" s="1"/>
    </row>
    <row r="35" spans="1:19">
      <c r="B35" s="1"/>
      <c r="F35">
        <v>-19.5</v>
      </c>
      <c r="G35">
        <v>-31.22</v>
      </c>
      <c r="H35">
        <v>-32.35</v>
      </c>
      <c r="I35">
        <f t="shared" si="0"/>
        <v>1.1300000000000026</v>
      </c>
      <c r="R35" s="1"/>
    </row>
    <row r="36" spans="1:19">
      <c r="B36" s="1"/>
      <c r="F36">
        <v>-21.5</v>
      </c>
      <c r="G36">
        <v>-30.71</v>
      </c>
      <c r="H36">
        <v>-32.35</v>
      </c>
      <c r="I36">
        <f t="shared" si="0"/>
        <v>1.6400000000000006</v>
      </c>
      <c r="R36" s="1"/>
    </row>
    <row r="37" spans="1:19">
      <c r="B37" s="1"/>
      <c r="F37">
        <v>-23.5</v>
      </c>
      <c r="G37">
        <v>-29.95</v>
      </c>
      <c r="H37">
        <v>-32.35</v>
      </c>
      <c r="I37">
        <f t="shared" si="0"/>
        <v>2.4000000000000021</v>
      </c>
      <c r="R37" s="1"/>
    </row>
    <row r="38" spans="1:19">
      <c r="B38" s="1"/>
      <c r="F38">
        <v>-25.5</v>
      </c>
      <c r="G38">
        <v>-29.5</v>
      </c>
      <c r="H38">
        <v>-32.35</v>
      </c>
      <c r="I38">
        <f t="shared" si="0"/>
        <v>2.8500000000000014</v>
      </c>
      <c r="R38" s="1"/>
    </row>
    <row r="39" spans="1:19">
      <c r="B39" s="1"/>
      <c r="R39" s="1"/>
    </row>
    <row r="40" spans="1:19">
      <c r="B40" s="1"/>
      <c r="R40" s="1"/>
    </row>
    <row r="41" spans="1:19">
      <c r="B41" s="1"/>
      <c r="R41" s="1"/>
    </row>
    <row r="43" spans="1:19">
      <c r="A43" s="4" t="s">
        <v>9</v>
      </c>
      <c r="B43" s="2">
        <v>7.5</v>
      </c>
    </row>
    <row r="44" spans="1:19" ht="45">
      <c r="A44" s="5" t="s">
        <v>10</v>
      </c>
      <c r="B44" s="2">
        <v>9.5</v>
      </c>
    </row>
    <row r="46" spans="1:19">
      <c r="A46" t="s">
        <v>7</v>
      </c>
      <c r="C46" t="s">
        <v>2</v>
      </c>
      <c r="G46" t="s">
        <v>7</v>
      </c>
      <c r="H46">
        <v>-0.46</v>
      </c>
      <c r="I46" t="s">
        <v>2</v>
      </c>
      <c r="L46" t="s">
        <v>7</v>
      </c>
      <c r="M46">
        <v>-1.5</v>
      </c>
      <c r="N46" t="s">
        <v>2</v>
      </c>
      <c r="Q46" t="s">
        <v>7</v>
      </c>
      <c r="R46">
        <v>-3.5</v>
      </c>
      <c r="S46" t="s">
        <v>2</v>
      </c>
    </row>
    <row r="47" spans="1:19">
      <c r="A47" t="s">
        <v>11</v>
      </c>
      <c r="B47" s="4" t="s">
        <v>6</v>
      </c>
      <c r="C47" t="s">
        <v>2</v>
      </c>
      <c r="D47" s="3" t="s">
        <v>16</v>
      </c>
      <c r="G47" t="s">
        <v>8</v>
      </c>
      <c r="H47" s="2" t="str">
        <f>H46+$B$44-$B$43&amp;"dBm"</f>
        <v>1.54dBm</v>
      </c>
      <c r="L47" t="s">
        <v>8</v>
      </c>
      <c r="M47" t="str">
        <f>M46+$B$44-$B$43&amp;"dBm"</f>
        <v>0.5dBm</v>
      </c>
      <c r="Q47" t="s">
        <v>8</v>
      </c>
      <c r="R47" t="str">
        <f>R46+$B$44-$B$43&amp;"dBm"</f>
        <v>-1.5dBm</v>
      </c>
    </row>
    <row r="49" spans="1:20">
      <c r="A49" t="s">
        <v>5</v>
      </c>
      <c r="B49" t="s">
        <v>0</v>
      </c>
      <c r="C49" t="s">
        <v>3</v>
      </c>
      <c r="D49" t="s">
        <v>4</v>
      </c>
      <c r="G49" t="s">
        <v>5</v>
      </c>
      <c r="H49" t="s">
        <v>0</v>
      </c>
      <c r="I49" t="s">
        <v>3</v>
      </c>
      <c r="J49" t="s">
        <v>4</v>
      </c>
      <c r="L49" t="s">
        <v>5</v>
      </c>
      <c r="M49" t="s">
        <v>0</v>
      </c>
      <c r="N49" t="s">
        <v>3</v>
      </c>
      <c r="O49" t="s">
        <v>4</v>
      </c>
      <c r="Q49" t="s">
        <v>5</v>
      </c>
      <c r="R49" t="s">
        <v>0</v>
      </c>
      <c r="S49" t="s">
        <v>3</v>
      </c>
      <c r="T49" t="s">
        <v>4</v>
      </c>
    </row>
    <row r="50" spans="1:20">
      <c r="B50" s="1"/>
      <c r="C50">
        <f>A50+$B$44</f>
        <v>9.5</v>
      </c>
      <c r="D50" t="e">
        <f t="shared" ref="D50:D54" si="1">-LOG10(-LOG10(B50))</f>
        <v>#NUM!</v>
      </c>
      <c r="G50">
        <v>-39.17</v>
      </c>
      <c r="H50" s="1">
        <v>2.3000000000000001E-10</v>
      </c>
      <c r="I50">
        <f t="shared" ref="I50:I54" si="2">G50+$B$44</f>
        <v>-29.67</v>
      </c>
      <c r="J50">
        <f t="shared" ref="J50:J54" si="3">-LOG10(-LOG10(H50))</f>
        <v>-0.9839991856762158</v>
      </c>
      <c r="L50">
        <v>-39.18</v>
      </c>
      <c r="M50" s="1">
        <v>2.1999999999999999E-10</v>
      </c>
      <c r="N50">
        <f>L50+$B$44</f>
        <v>-29.68</v>
      </c>
      <c r="O50">
        <f>-LOG10(-LOG10(M50))</f>
        <v>-0.98486819381999968</v>
      </c>
      <c r="Q50">
        <v>-40.99</v>
      </c>
      <c r="R50" s="1">
        <v>6.9999999999999996E-10</v>
      </c>
      <c r="S50">
        <f t="shared" ref="S50:S53" si="4">Q50+$B$44</f>
        <v>-31.490000000000002</v>
      </c>
      <c r="T50">
        <f t="shared" ref="T50:T53" si="5">-LOG10(-LOG10(R50))</f>
        <v>-0.96165369779498644</v>
      </c>
    </row>
    <row r="51" spans="1:20">
      <c r="B51" s="1"/>
      <c r="C51">
        <f>A51+$B$44</f>
        <v>9.5</v>
      </c>
      <c r="D51" t="e">
        <f t="shared" si="1"/>
        <v>#NUM!</v>
      </c>
      <c r="G51">
        <v>-39.950000000000003</v>
      </c>
      <c r="H51" s="1">
        <v>5.7999999999999996E-10</v>
      </c>
      <c r="I51">
        <f t="shared" si="2"/>
        <v>-30.450000000000003</v>
      </c>
      <c r="J51">
        <f t="shared" si="3"/>
        <v>-0.96551082025498758</v>
      </c>
      <c r="L51">
        <v>-39.85</v>
      </c>
      <c r="M51" s="1">
        <v>9.2000000000000003E-10</v>
      </c>
      <c r="N51">
        <f>L51+$B$44</f>
        <v>-30.35</v>
      </c>
      <c r="O51">
        <f>-LOG10(-LOG10(M51))</f>
        <v>-0.95598641971747411</v>
      </c>
      <c r="Q51">
        <v>-41.8</v>
      </c>
      <c r="R51" s="1">
        <v>3.9000000000000002E-9</v>
      </c>
      <c r="S51">
        <f t="shared" si="4"/>
        <v>-32.299999999999997</v>
      </c>
      <c r="T51">
        <f t="shared" si="5"/>
        <v>-0.9247410157475322</v>
      </c>
    </row>
    <row r="52" spans="1:20">
      <c r="B52" s="1"/>
      <c r="C52">
        <f>A52+$B$44</f>
        <v>9.5</v>
      </c>
      <c r="D52" t="e">
        <f t="shared" si="1"/>
        <v>#NUM!</v>
      </c>
      <c r="G52">
        <v>-40.5</v>
      </c>
      <c r="H52" s="1">
        <v>2.4E-9</v>
      </c>
      <c r="I52">
        <f t="shared" si="2"/>
        <v>-31</v>
      </c>
      <c r="J52">
        <f t="shared" si="3"/>
        <v>-0.93549662287415358</v>
      </c>
      <c r="L52">
        <v>-40.590000000000003</v>
      </c>
      <c r="M52" s="1">
        <v>2.7999999999999998E-9</v>
      </c>
      <c r="N52">
        <f>L52+$B$44</f>
        <v>-31.090000000000003</v>
      </c>
      <c r="O52">
        <f>-LOG10(-LOG10(M52))</f>
        <v>-0.93211044761968131</v>
      </c>
      <c r="Q52">
        <v>-42.56</v>
      </c>
      <c r="R52" s="1">
        <v>2.3000000000000001E-8</v>
      </c>
      <c r="S52">
        <f t="shared" si="4"/>
        <v>-33.06</v>
      </c>
      <c r="T52">
        <f t="shared" si="5"/>
        <v>-0.88299512892730825</v>
      </c>
    </row>
    <row r="53" spans="1:20">
      <c r="B53" s="1"/>
      <c r="C53">
        <f>A53+$B$44</f>
        <v>9.5</v>
      </c>
      <c r="D53" t="e">
        <f t="shared" si="1"/>
        <v>#NUM!</v>
      </c>
      <c r="G53">
        <v>-41.08</v>
      </c>
      <c r="H53" s="1">
        <v>9.5000000000000007E-9</v>
      </c>
      <c r="I53">
        <f t="shared" si="2"/>
        <v>-31.58</v>
      </c>
      <c r="J53">
        <f t="shared" si="3"/>
        <v>-0.90429762082563558</v>
      </c>
      <c r="L53">
        <v>-41.6</v>
      </c>
      <c r="M53" s="1">
        <v>1.6000000000000001E-8</v>
      </c>
      <c r="N53">
        <f>L53+$B$44</f>
        <v>-32.1</v>
      </c>
      <c r="O53">
        <f>-LOG10(-LOG10(M53))</f>
        <v>-0.8918651464786298</v>
      </c>
      <c r="Q53">
        <v>-43.5</v>
      </c>
      <c r="R53" s="1">
        <v>1.4999999999999999E-7</v>
      </c>
      <c r="S53">
        <f t="shared" si="4"/>
        <v>-34</v>
      </c>
      <c r="T53">
        <f t="shared" si="5"/>
        <v>-0.83403321019209831</v>
      </c>
    </row>
    <row r="54" spans="1:20">
      <c r="B54" s="1"/>
      <c r="C54">
        <f>A54+$B$44</f>
        <v>9.5</v>
      </c>
      <c r="D54" t="e">
        <f t="shared" si="1"/>
        <v>#NUM!</v>
      </c>
      <c r="G54">
        <v>-41.85</v>
      </c>
      <c r="H54" s="1">
        <v>4.0000000000000001E-8</v>
      </c>
      <c r="I54">
        <f t="shared" si="2"/>
        <v>-32.35</v>
      </c>
      <c r="J54">
        <f t="shared" si="3"/>
        <v>-0.86911080521561024</v>
      </c>
      <c r="L54">
        <v>-42.2</v>
      </c>
      <c r="M54" s="1">
        <v>4.3999999999999997E-8</v>
      </c>
      <c r="N54">
        <f>L54+$B$44</f>
        <v>-32.700000000000003</v>
      </c>
      <c r="O54">
        <f>-LOG10(-LOG10(M54))</f>
        <v>-0.86667403306458246</v>
      </c>
      <c r="R54" s="1"/>
    </row>
    <row r="55" spans="1:20">
      <c r="B55" s="1"/>
      <c r="H55" s="1"/>
      <c r="M55" s="1"/>
      <c r="R55" s="1"/>
    </row>
    <row r="56" spans="1:20">
      <c r="B56" s="1"/>
      <c r="H56" s="1"/>
      <c r="M56" s="1"/>
      <c r="R56" s="1"/>
    </row>
    <row r="57" spans="1:20">
      <c r="B57" s="1"/>
      <c r="H57" s="1"/>
      <c r="M57" s="1"/>
      <c r="R57" s="1"/>
    </row>
    <row r="58" spans="1:20">
      <c r="B58" s="1"/>
      <c r="H58" s="1"/>
      <c r="M58" s="1"/>
      <c r="R58" s="1"/>
    </row>
    <row r="59" spans="1:20">
      <c r="B59" s="1"/>
      <c r="H59" s="1"/>
      <c r="M59" s="1"/>
    </row>
    <row r="60" spans="1:20">
      <c r="B60" s="1"/>
      <c r="H60" s="1"/>
    </row>
    <row r="63" spans="1:20">
      <c r="A63" t="s">
        <v>7</v>
      </c>
      <c r="B63">
        <v>-5.5</v>
      </c>
      <c r="C63" t="s">
        <v>2</v>
      </c>
      <c r="G63" t="s">
        <v>7</v>
      </c>
      <c r="H63">
        <v>-7.5</v>
      </c>
      <c r="I63" t="s">
        <v>2</v>
      </c>
      <c r="L63" t="s">
        <v>7</v>
      </c>
      <c r="M63">
        <v>-9.5</v>
      </c>
      <c r="N63" t="s">
        <v>2</v>
      </c>
      <c r="Q63" t="s">
        <v>7</v>
      </c>
      <c r="R63">
        <v>-11.5</v>
      </c>
      <c r="S63" t="s">
        <v>2</v>
      </c>
    </row>
    <row r="64" spans="1:20">
      <c r="A64" t="s">
        <v>8</v>
      </c>
      <c r="B64" t="str">
        <f>B63+$B$44-$B$43&amp;"dBm"</f>
        <v>-3.5dBm</v>
      </c>
      <c r="G64" t="s">
        <v>8</v>
      </c>
      <c r="H64" t="str">
        <f>H63+$B$44-$B$43&amp;"dBm"</f>
        <v>-5.5dBm</v>
      </c>
      <c r="L64" t="s">
        <v>8</v>
      </c>
      <c r="M64" t="str">
        <f>M63+$B$44-$B$43&amp;"dBm"</f>
        <v>-7.5dBm</v>
      </c>
      <c r="Q64" t="s">
        <v>8</v>
      </c>
      <c r="R64" t="str">
        <f>R63+$B$44-$B$43&amp;"dBm"</f>
        <v>-9.5dBm</v>
      </c>
    </row>
    <row r="66" spans="1:20">
      <c r="A66" t="s">
        <v>5</v>
      </c>
      <c r="B66" t="s">
        <v>0</v>
      </c>
      <c r="C66" t="s">
        <v>3</v>
      </c>
      <c r="D66" t="s">
        <v>4</v>
      </c>
      <c r="G66" t="s">
        <v>5</v>
      </c>
      <c r="H66" t="s">
        <v>0</v>
      </c>
      <c r="I66" t="s">
        <v>3</v>
      </c>
      <c r="J66" t="s">
        <v>4</v>
      </c>
      <c r="L66" t="s">
        <v>5</v>
      </c>
      <c r="M66" t="s">
        <v>0</v>
      </c>
      <c r="N66" t="s">
        <v>3</v>
      </c>
      <c r="O66" t="s">
        <v>4</v>
      </c>
      <c r="Q66" t="s">
        <v>5</v>
      </c>
      <c r="R66" t="s">
        <v>0</v>
      </c>
      <c r="S66" t="s">
        <v>3</v>
      </c>
      <c r="T66" t="s">
        <v>4</v>
      </c>
    </row>
    <row r="67" spans="1:20">
      <c r="A67">
        <v>-40.5</v>
      </c>
      <c r="B67" s="1">
        <v>7.9999999999999995E-11</v>
      </c>
      <c r="C67">
        <f t="shared" ref="C67:C71" si="6">A67+$B$44</f>
        <v>-31</v>
      </c>
      <c r="D67">
        <f t="shared" ref="D67:D71" si="7">-LOG10(-LOG10(B67))</f>
        <v>-1.0041884857013113</v>
      </c>
      <c r="G67">
        <v>-41.1</v>
      </c>
      <c r="H67" s="1">
        <v>3E-10</v>
      </c>
      <c r="I67">
        <f t="shared" ref="I67:I70" si="8">G67+$B$44</f>
        <v>-31.6</v>
      </c>
      <c r="J67">
        <f t="shared" ref="J67:J70" si="9">-LOG10(-LOG10(H67))</f>
        <v>-0.97876825449804072</v>
      </c>
      <c r="L67">
        <v>-40.9</v>
      </c>
      <c r="M67" s="1">
        <v>2.0000000000000001E-10</v>
      </c>
      <c r="N67">
        <f t="shared" ref="N67:N71" si="10">L67+$B$44</f>
        <v>-31.4</v>
      </c>
      <c r="O67">
        <f t="shared" ref="O67:O71" si="11">-LOG10(-LOG10(M67))</f>
        <v>-0.98672561620600019</v>
      </c>
      <c r="Q67">
        <v>-40.5</v>
      </c>
      <c r="R67" s="1">
        <v>6E-11</v>
      </c>
      <c r="S67">
        <f t="shared" ref="S67:S71" si="12">Q67+$B$44</f>
        <v>-31</v>
      </c>
      <c r="T67">
        <f t="shared" ref="T67:T71" si="13">-LOG10(-LOG10(R67))</f>
        <v>-1.0095294505095547</v>
      </c>
    </row>
    <row r="68" spans="1:20">
      <c r="A68">
        <v>-41.36</v>
      </c>
      <c r="B68" s="1">
        <v>1.0000000000000001E-9</v>
      </c>
      <c r="C68">
        <f t="shared" si="6"/>
        <v>-31.86</v>
      </c>
      <c r="D68">
        <f t="shared" si="7"/>
        <v>-0.95424250943932487</v>
      </c>
      <c r="G68">
        <v>-41.91</v>
      </c>
      <c r="H68" s="1">
        <v>1.3000000000000001E-9</v>
      </c>
      <c r="I68">
        <f t="shared" si="8"/>
        <v>-32.409999999999997</v>
      </c>
      <c r="J68">
        <f t="shared" si="9"/>
        <v>-0.94870907749613465</v>
      </c>
      <c r="L68">
        <v>-41.57</v>
      </c>
      <c r="M68" s="1">
        <v>6.5000000000000003E-10</v>
      </c>
      <c r="N68">
        <f t="shared" si="10"/>
        <v>-32.07</v>
      </c>
      <c r="O68">
        <f t="shared" si="11"/>
        <v>-0.96317781222313048</v>
      </c>
      <c r="Q68">
        <v>-40.840000000000003</v>
      </c>
      <c r="R68" s="1">
        <v>1.5E-10</v>
      </c>
      <c r="S68">
        <f t="shared" si="12"/>
        <v>-31.340000000000003</v>
      </c>
      <c r="T68">
        <f t="shared" si="13"/>
        <v>-0.99228431944363238</v>
      </c>
    </row>
    <row r="69" spans="1:20">
      <c r="A69">
        <v>-42.1</v>
      </c>
      <c r="B69" s="1">
        <v>4.2999999999999996E-9</v>
      </c>
      <c r="C69">
        <f t="shared" si="6"/>
        <v>-32.6</v>
      </c>
      <c r="D69">
        <f t="shared" si="7"/>
        <v>-0.92254545281876998</v>
      </c>
      <c r="G69">
        <v>-42.75</v>
      </c>
      <c r="H69" s="1">
        <v>1.0999999999999999E-8</v>
      </c>
      <c r="I69">
        <f t="shared" si="8"/>
        <v>-33.25</v>
      </c>
      <c r="J69">
        <f t="shared" si="9"/>
        <v>-0.90083707673307589</v>
      </c>
      <c r="L69">
        <v>-42.2</v>
      </c>
      <c r="M69" s="1">
        <v>3E-9</v>
      </c>
      <c r="N69">
        <f t="shared" si="10"/>
        <v>-32.700000000000003</v>
      </c>
      <c r="O69">
        <f t="shared" si="11"/>
        <v>-0.93058630979303236</v>
      </c>
      <c r="Q69">
        <v>-41.4</v>
      </c>
      <c r="R69" s="1">
        <v>9.7999999999999992E-10</v>
      </c>
      <c r="S69">
        <f t="shared" si="12"/>
        <v>-31.9</v>
      </c>
      <c r="T69">
        <f t="shared" si="13"/>
        <v>-0.95466568841074118</v>
      </c>
    </row>
    <row r="70" spans="1:20">
      <c r="A70">
        <v>-42.9</v>
      </c>
      <c r="B70" s="1">
        <v>3.2000000000000002E-8</v>
      </c>
      <c r="C70">
        <f t="shared" si="6"/>
        <v>-33.4</v>
      </c>
      <c r="D70">
        <f t="shared" si="7"/>
        <v>-0.87476294666949683</v>
      </c>
      <c r="G70">
        <v>-43.5</v>
      </c>
      <c r="H70" s="1">
        <v>7.0000000000000005E-8</v>
      </c>
      <c r="I70">
        <f t="shared" si="8"/>
        <v>-34</v>
      </c>
      <c r="J70">
        <f t="shared" si="9"/>
        <v>-0.85460368721823954</v>
      </c>
      <c r="L70">
        <v>-42.7</v>
      </c>
      <c r="M70" s="1">
        <v>1.6000000000000001E-8</v>
      </c>
      <c r="N70">
        <f t="shared" si="10"/>
        <v>-33.200000000000003</v>
      </c>
      <c r="O70">
        <f t="shared" si="11"/>
        <v>-0.8918651464786298</v>
      </c>
      <c r="Q70">
        <v>-42.4</v>
      </c>
      <c r="R70" s="1">
        <v>5.7999999999999998E-9</v>
      </c>
      <c r="S70">
        <f t="shared" si="12"/>
        <v>-32.9</v>
      </c>
      <c r="T70">
        <f t="shared" si="13"/>
        <v>-0.9157464995065846</v>
      </c>
    </row>
    <row r="71" spans="1:20">
      <c r="A71">
        <v>-43.6</v>
      </c>
      <c r="B71" s="1">
        <v>1.6999999999999999E-7</v>
      </c>
      <c r="C71">
        <f t="shared" si="6"/>
        <v>-34.1</v>
      </c>
      <c r="D71">
        <f t="shared" si="7"/>
        <v>-0.83055986949138494</v>
      </c>
      <c r="H71" s="1"/>
      <c r="L71">
        <v>-43.34</v>
      </c>
      <c r="M71" s="1">
        <v>6.5999999999999995E-8</v>
      </c>
      <c r="N71">
        <f t="shared" si="10"/>
        <v>-33.840000000000003</v>
      </c>
      <c r="O71">
        <f t="shared" si="11"/>
        <v>-0.85615202919875799</v>
      </c>
      <c r="Q71">
        <v>-43.3</v>
      </c>
      <c r="R71" s="1">
        <v>4.6999999999999997E-8</v>
      </c>
      <c r="S71">
        <f t="shared" si="12"/>
        <v>-33.799999999999997</v>
      </c>
      <c r="T71">
        <f t="shared" si="13"/>
        <v>-0.86497966106300617</v>
      </c>
    </row>
    <row r="72" spans="1:20">
      <c r="B72" s="1"/>
      <c r="H72" s="1"/>
      <c r="M72" s="1"/>
      <c r="R72" s="1"/>
    </row>
    <row r="73" spans="1:20">
      <c r="B73" s="1"/>
      <c r="H73" s="1"/>
      <c r="M73" s="1"/>
      <c r="R73" s="1"/>
    </row>
    <row r="74" spans="1:20">
      <c r="B74" s="1"/>
      <c r="H74" s="1"/>
      <c r="M74" s="1"/>
      <c r="R74" s="1"/>
    </row>
    <row r="75" spans="1:20">
      <c r="B75" s="1"/>
      <c r="H75" s="1"/>
      <c r="M75" s="1"/>
      <c r="R75" s="1"/>
    </row>
    <row r="78" spans="1:20">
      <c r="A78" t="s">
        <v>7</v>
      </c>
      <c r="B78">
        <v>-13.5</v>
      </c>
      <c r="C78" t="s">
        <v>2</v>
      </c>
      <c r="G78" t="s">
        <v>7</v>
      </c>
      <c r="H78">
        <v>-15.5</v>
      </c>
      <c r="I78" t="s">
        <v>2</v>
      </c>
      <c r="L78" t="s">
        <v>7</v>
      </c>
      <c r="M78">
        <v>-17.5</v>
      </c>
      <c r="N78" t="s">
        <v>2</v>
      </c>
      <c r="Q78" t="s">
        <v>7</v>
      </c>
      <c r="R78">
        <v>-19.5</v>
      </c>
      <c r="S78" t="s">
        <v>2</v>
      </c>
    </row>
    <row r="79" spans="1:20">
      <c r="A79" t="s">
        <v>8</v>
      </c>
      <c r="B79" t="str">
        <f>B78+$B$44-$B$43&amp;"dBm"</f>
        <v>-11.5dBm</v>
      </c>
      <c r="G79" t="s">
        <v>8</v>
      </c>
      <c r="H79" t="str">
        <f>H78+$B$44-$B$43&amp;"dBm"</f>
        <v>-13.5dBm</v>
      </c>
      <c r="L79" t="s">
        <v>8</v>
      </c>
      <c r="M79" t="str">
        <f>M78+$B$44-$B$43&amp;"dBm"</f>
        <v>-15.5dBm</v>
      </c>
      <c r="Q79" t="s">
        <v>8</v>
      </c>
      <c r="R79" t="str">
        <f>R78+$B$44-$B$43&amp;"dBm"</f>
        <v>-17.5dBm</v>
      </c>
    </row>
    <row r="81" spans="1:20">
      <c r="A81" t="s">
        <v>5</v>
      </c>
      <c r="B81" t="s">
        <v>0</v>
      </c>
      <c r="C81" t="s">
        <v>3</v>
      </c>
      <c r="D81" t="s">
        <v>4</v>
      </c>
      <c r="G81" t="s">
        <v>5</v>
      </c>
      <c r="H81" t="s">
        <v>0</v>
      </c>
      <c r="I81" t="s">
        <v>3</v>
      </c>
      <c r="J81" t="s">
        <v>4</v>
      </c>
      <c r="L81" t="s">
        <v>5</v>
      </c>
      <c r="M81" t="s">
        <v>0</v>
      </c>
      <c r="N81" t="s">
        <v>3</v>
      </c>
      <c r="O81" t="s">
        <v>4</v>
      </c>
      <c r="Q81" t="s">
        <v>5</v>
      </c>
      <c r="R81" t="s">
        <v>0</v>
      </c>
      <c r="S81" t="s">
        <v>3</v>
      </c>
      <c r="T81" t="s">
        <v>4</v>
      </c>
    </row>
    <row r="82" spans="1:20">
      <c r="A82">
        <v>-40.04</v>
      </c>
      <c r="B82" s="1">
        <v>5.0000000000000002E-11</v>
      </c>
      <c r="C82">
        <f t="shared" ref="C82:C86" si="14">A82+$B$44</f>
        <v>-30.54</v>
      </c>
      <c r="D82">
        <f t="shared" ref="D82:D86" si="15">-LOG10(-LOG10(B82))</f>
        <v>-1.012880651799227</v>
      </c>
      <c r="G82">
        <v>-39.4</v>
      </c>
      <c r="H82" s="1">
        <v>9.9999999999999994E-12</v>
      </c>
      <c r="I82">
        <f t="shared" ref="I82:I86" si="16">G82+$B$44</f>
        <v>-29.9</v>
      </c>
      <c r="J82">
        <f t="shared" ref="J82:J86" si="17">-LOG10(-LOG10(H82))</f>
        <v>-1.0413926851582251</v>
      </c>
      <c r="L82">
        <v>-39.299999999999997</v>
      </c>
      <c r="M82" s="1">
        <v>5.4999999999999997E-11</v>
      </c>
      <c r="N82">
        <f t="shared" ref="N82:N87" si="18">L82+$B$44</f>
        <v>-29.799999999999997</v>
      </c>
      <c r="O82">
        <f t="shared" ref="O82:O87" si="19">-LOG10(-LOG10(M82))</f>
        <v>-1.0111320082582429</v>
      </c>
      <c r="Q82">
        <v>-39.700000000000003</v>
      </c>
      <c r="R82" s="1">
        <v>2.0000000000000001E-10</v>
      </c>
      <c r="S82">
        <f t="shared" ref="S82:S86" si="20">Q82+$B$44</f>
        <v>-30.200000000000003</v>
      </c>
      <c r="T82">
        <f t="shared" ref="T82:T86" si="21">-LOG10(-LOG10(R82))</f>
        <v>-0.98672561620600019</v>
      </c>
    </row>
    <row r="83" spans="1:20">
      <c r="A83">
        <v>-40.81</v>
      </c>
      <c r="B83" s="1">
        <v>2.4E-10</v>
      </c>
      <c r="C83">
        <f t="shared" si="14"/>
        <v>-31.310000000000002</v>
      </c>
      <c r="D83">
        <f t="shared" si="15"/>
        <v>-0.98316553543521767</v>
      </c>
      <c r="G83">
        <v>-40.200000000000003</v>
      </c>
      <c r="H83" s="1">
        <v>1.2E-10</v>
      </c>
      <c r="I83">
        <f t="shared" si="16"/>
        <v>-30.700000000000003</v>
      </c>
      <c r="J83">
        <f t="shared" si="17"/>
        <v>-0.99654751546570364</v>
      </c>
      <c r="L83">
        <v>-39.85</v>
      </c>
      <c r="M83" s="1">
        <v>1.5999999999999999E-10</v>
      </c>
      <c r="N83">
        <f t="shared" si="18"/>
        <v>-30.35</v>
      </c>
      <c r="O83">
        <f t="shared" si="19"/>
        <v>-0.99104345712596087</v>
      </c>
      <c r="Q83">
        <v>-40.299999999999997</v>
      </c>
      <c r="R83" s="1">
        <v>3.6E-10</v>
      </c>
      <c r="S83">
        <f t="shared" si="20"/>
        <v>-30.799999999999997</v>
      </c>
      <c r="T83">
        <f t="shared" si="21"/>
        <v>-0.97514206729719377</v>
      </c>
    </row>
    <row r="84" spans="1:20">
      <c r="A84">
        <v>-41.7</v>
      </c>
      <c r="B84" s="1">
        <v>1.3999999999999999E-9</v>
      </c>
      <c r="C84">
        <f t="shared" si="14"/>
        <v>-32.200000000000003</v>
      </c>
      <c r="D84">
        <f t="shared" si="15"/>
        <v>-0.94713323736379185</v>
      </c>
      <c r="G84">
        <v>-41.14</v>
      </c>
      <c r="H84" s="1">
        <v>5.7999999999999996E-10</v>
      </c>
      <c r="I84">
        <f t="shared" si="16"/>
        <v>-31.64</v>
      </c>
      <c r="J84">
        <f t="shared" si="17"/>
        <v>-0.96551082025498758</v>
      </c>
      <c r="L84">
        <v>-40.5</v>
      </c>
      <c r="M84" s="1">
        <v>3.4000000000000001E-10</v>
      </c>
      <c r="N84">
        <f t="shared" si="18"/>
        <v>-31</v>
      </c>
      <c r="O84">
        <f t="shared" si="19"/>
        <v>-0.97628215052721279</v>
      </c>
      <c r="Q84">
        <v>-41.3</v>
      </c>
      <c r="R84" s="1">
        <v>2.0000000000000001E-9</v>
      </c>
      <c r="S84">
        <f t="shared" si="20"/>
        <v>-31.799999999999997</v>
      </c>
      <c r="T84">
        <f t="shared" si="21"/>
        <v>-0.93946783331808958</v>
      </c>
    </row>
    <row r="85" spans="1:20">
      <c r="A85">
        <v>-42.25</v>
      </c>
      <c r="B85" s="1">
        <v>4.4999999999999998E-9</v>
      </c>
      <c r="C85">
        <f t="shared" si="14"/>
        <v>-32.75</v>
      </c>
      <c r="D85">
        <f t="shared" si="15"/>
        <v>-0.92151935626692194</v>
      </c>
      <c r="G85">
        <v>-42.04</v>
      </c>
      <c r="H85" s="1">
        <v>3.3000000000000002E-9</v>
      </c>
      <c r="I85">
        <f t="shared" si="16"/>
        <v>-32.54</v>
      </c>
      <c r="J85">
        <f t="shared" si="17"/>
        <v>-0.92847195263025106</v>
      </c>
      <c r="L85">
        <v>-41.55</v>
      </c>
      <c r="M85" s="1">
        <v>1.5E-9</v>
      </c>
      <c r="N85">
        <f t="shared" si="18"/>
        <v>-32.049999999999997</v>
      </c>
      <c r="O85">
        <f t="shared" si="19"/>
        <v>-0.94566100787396845</v>
      </c>
      <c r="Q85">
        <v>-42.17</v>
      </c>
      <c r="R85" s="1">
        <v>9.3000000000000006E-9</v>
      </c>
      <c r="S85">
        <f t="shared" si="20"/>
        <v>-32.67</v>
      </c>
      <c r="T85">
        <f t="shared" si="21"/>
        <v>-0.90479758573247349</v>
      </c>
    </row>
    <row r="86" spans="1:20">
      <c r="A86">
        <v>-42.91</v>
      </c>
      <c r="B86" s="1">
        <v>1.4999999999999999E-8</v>
      </c>
      <c r="C86">
        <f t="shared" si="14"/>
        <v>-33.409999999999997</v>
      </c>
      <c r="D86">
        <f t="shared" si="15"/>
        <v>-0.89342377614362356</v>
      </c>
      <c r="G86">
        <v>-43.39</v>
      </c>
      <c r="H86" s="1">
        <v>5.9999999999999995E-8</v>
      </c>
      <c r="I86">
        <f t="shared" si="16"/>
        <v>-33.89</v>
      </c>
      <c r="J86">
        <f t="shared" si="17"/>
        <v>-0.85864838856396541</v>
      </c>
      <c r="L86">
        <v>-42.4</v>
      </c>
      <c r="M86" s="1">
        <v>1E-8</v>
      </c>
      <c r="N86">
        <f t="shared" si="18"/>
        <v>-32.9</v>
      </c>
      <c r="O86">
        <f t="shared" si="19"/>
        <v>-0.90308998699194354</v>
      </c>
      <c r="Q86">
        <v>-43.02</v>
      </c>
      <c r="R86" s="1">
        <v>6.8999999999999996E-8</v>
      </c>
      <c r="S86">
        <f t="shared" si="20"/>
        <v>-33.520000000000003</v>
      </c>
      <c r="T86">
        <f t="shared" si="21"/>
        <v>-0.85498282585175012</v>
      </c>
    </row>
    <row r="87" spans="1:20">
      <c r="B87" s="1"/>
      <c r="H87" s="1"/>
      <c r="L87">
        <v>-43.42</v>
      </c>
      <c r="M87" s="1">
        <v>8.9999999999999999E-8</v>
      </c>
      <c r="N87">
        <f t="shared" si="18"/>
        <v>-33.92</v>
      </c>
      <c r="O87">
        <f t="shared" si="19"/>
        <v>-0.84792769102748144</v>
      </c>
      <c r="R87" s="1"/>
    </row>
    <row r="88" spans="1:20">
      <c r="B88" s="1"/>
      <c r="H88" s="1"/>
      <c r="M88" s="1"/>
      <c r="R88" s="1"/>
    </row>
    <row r="89" spans="1:20">
      <c r="B89" s="1"/>
      <c r="H89" s="1"/>
      <c r="M89" s="1"/>
      <c r="R89" s="1"/>
    </row>
    <row r="90" spans="1:20">
      <c r="B90" s="1"/>
      <c r="H90" s="1"/>
      <c r="M90" s="1"/>
      <c r="R90" s="1"/>
    </row>
    <row r="93" spans="1:20">
      <c r="A93" t="s">
        <v>7</v>
      </c>
      <c r="B93">
        <v>-21.5</v>
      </c>
      <c r="C93" t="s">
        <v>2</v>
      </c>
      <c r="G93" t="s">
        <v>7</v>
      </c>
      <c r="H93">
        <v>-23.5</v>
      </c>
      <c r="I93" t="s">
        <v>2</v>
      </c>
      <c r="L93" t="s">
        <v>7</v>
      </c>
      <c r="M93">
        <v>-25.5</v>
      </c>
      <c r="N93" t="s">
        <v>2</v>
      </c>
      <c r="Q93" t="s">
        <v>7</v>
      </c>
      <c r="R93">
        <v>-27.5</v>
      </c>
      <c r="S93" t="s">
        <v>2</v>
      </c>
    </row>
    <row r="94" spans="1:20">
      <c r="A94" t="s">
        <v>8</v>
      </c>
      <c r="B94" t="str">
        <f>B93+$B$44-$B$43&amp;"dBm"</f>
        <v>-19.5dBm</v>
      </c>
      <c r="G94" t="s">
        <v>8</v>
      </c>
      <c r="H94" t="str">
        <f>H93+$B$44-$B$43&amp;"dBm"</f>
        <v>-21.5dBm</v>
      </c>
      <c r="L94" t="s">
        <v>8</v>
      </c>
      <c r="M94" t="str">
        <f>M93+$B$44-$B$43&amp;"dBm"</f>
        <v>-23.5dBm</v>
      </c>
      <c r="Q94" t="s">
        <v>8</v>
      </c>
      <c r="R94" t="str">
        <f>R93+$B$44-$B$43&amp;"dBm"</f>
        <v>-25.5dBm</v>
      </c>
    </row>
    <row r="96" spans="1:20">
      <c r="A96" t="s">
        <v>5</v>
      </c>
      <c r="B96" t="s">
        <v>0</v>
      </c>
      <c r="C96" t="s">
        <v>3</v>
      </c>
      <c r="D96" t="s">
        <v>4</v>
      </c>
      <c r="G96" t="s">
        <v>5</v>
      </c>
      <c r="H96" t="s">
        <v>0</v>
      </c>
      <c r="I96" t="s">
        <v>3</v>
      </c>
      <c r="J96" t="s">
        <v>4</v>
      </c>
      <c r="L96" t="s">
        <v>5</v>
      </c>
      <c r="M96" t="s">
        <v>0</v>
      </c>
      <c r="N96" t="s">
        <v>3</v>
      </c>
      <c r="O96" t="s">
        <v>4</v>
      </c>
      <c r="Q96" t="s">
        <v>5</v>
      </c>
      <c r="R96" t="s">
        <v>0</v>
      </c>
      <c r="S96" t="s">
        <v>3</v>
      </c>
      <c r="T96" t="s">
        <v>4</v>
      </c>
    </row>
    <row r="97" spans="1:20">
      <c r="A97">
        <v>-39.549999999999997</v>
      </c>
      <c r="B97" s="1">
        <v>1.2E-10</v>
      </c>
      <c r="C97">
        <f t="shared" ref="C97:C101" si="22">A97+$B$44</f>
        <v>-30.049999999999997</v>
      </c>
      <c r="D97">
        <f t="shared" ref="D97:D101" si="23">-LOG10(-LOG10(B97))</f>
        <v>-0.99654751546570364</v>
      </c>
      <c r="G97">
        <v>-38.520000000000003</v>
      </c>
      <c r="H97" s="1">
        <v>5.0000000000000002E-11</v>
      </c>
      <c r="I97">
        <f t="shared" ref="I97:I103" si="24">G97+$B$44</f>
        <v>-29.020000000000003</v>
      </c>
      <c r="J97">
        <f t="shared" ref="J97:J103" si="25">-LOG10(-LOG10(H97))</f>
        <v>-1.012880651799227</v>
      </c>
      <c r="L97">
        <v>-38.81</v>
      </c>
      <c r="M97" s="1">
        <v>6E-10</v>
      </c>
      <c r="N97">
        <f t="shared" ref="N97:N102" si="26">L97+$B$44</f>
        <v>-29.310000000000002</v>
      </c>
      <c r="O97">
        <f t="shared" ref="O97:O102" si="27">-LOG10(-LOG10(M97))</f>
        <v>-0.96481799494414811</v>
      </c>
      <c r="Q97">
        <v>-40.9</v>
      </c>
      <c r="R97" s="1">
        <v>3.2999999999999998E-8</v>
      </c>
      <c r="S97">
        <f t="shared" ref="S97:S100" si="28">Q97+$B$44</f>
        <v>-31.4</v>
      </c>
      <c r="T97">
        <f t="shared" ref="T97:T100" si="29">-LOG10(-LOG10(R97))</f>
        <v>-0.87398787107426668</v>
      </c>
    </row>
    <row r="98" spans="1:20">
      <c r="A98">
        <v>-40.17</v>
      </c>
      <c r="B98" s="1">
        <v>3E-10</v>
      </c>
      <c r="C98">
        <f t="shared" si="22"/>
        <v>-30.67</v>
      </c>
      <c r="D98">
        <f t="shared" si="23"/>
        <v>-0.97876825449804072</v>
      </c>
      <c r="G98">
        <v>-38.92</v>
      </c>
      <c r="H98" s="1">
        <v>1E-10</v>
      </c>
      <c r="I98">
        <f t="shared" si="24"/>
        <v>-29.42</v>
      </c>
      <c r="J98">
        <f t="shared" si="25"/>
        <v>-1</v>
      </c>
      <c r="L98">
        <v>-39.57</v>
      </c>
      <c r="M98" s="1">
        <v>1.0000000000000001E-9</v>
      </c>
      <c r="N98">
        <f t="shared" si="26"/>
        <v>-30.07</v>
      </c>
      <c r="O98">
        <f t="shared" si="27"/>
        <v>-0.95424250943932487</v>
      </c>
      <c r="Q98">
        <v>-41.44</v>
      </c>
      <c r="R98" s="1">
        <v>7.0000000000000005E-8</v>
      </c>
      <c r="S98">
        <f t="shared" si="28"/>
        <v>-31.939999999999998</v>
      </c>
      <c r="T98">
        <f t="shared" si="29"/>
        <v>-0.85460368721823954</v>
      </c>
    </row>
    <row r="99" spans="1:20">
      <c r="A99">
        <v>-40.75</v>
      </c>
      <c r="B99" s="1">
        <v>9.7999999999999992E-10</v>
      </c>
      <c r="C99">
        <f t="shared" si="22"/>
        <v>-31.25</v>
      </c>
      <c r="D99">
        <f t="shared" si="23"/>
        <v>-0.95466568841074118</v>
      </c>
      <c r="G99">
        <v>-39.64</v>
      </c>
      <c r="H99" s="1">
        <v>5.9000000000000003E-10</v>
      </c>
      <c r="I99">
        <f t="shared" si="24"/>
        <v>-30.14</v>
      </c>
      <c r="J99">
        <f t="shared" si="25"/>
        <v>-0.96516160990630062</v>
      </c>
      <c r="L99">
        <v>-40.200000000000003</v>
      </c>
      <c r="M99" s="1">
        <v>2.5000000000000001E-9</v>
      </c>
      <c r="N99">
        <f t="shared" si="26"/>
        <v>-30.700000000000003</v>
      </c>
      <c r="O99">
        <f t="shared" si="27"/>
        <v>-0.93460246702670424</v>
      </c>
      <c r="Q99">
        <v>-42.2</v>
      </c>
      <c r="R99" s="1">
        <v>2.2000000000000001E-7</v>
      </c>
      <c r="S99">
        <f t="shared" si="28"/>
        <v>-32.700000000000003</v>
      </c>
      <c r="T99">
        <f t="shared" si="29"/>
        <v>-0.8233162189107941</v>
      </c>
    </row>
    <row r="100" spans="1:20">
      <c r="A100">
        <v>-41.45</v>
      </c>
      <c r="B100" s="1">
        <v>3.9000000000000002E-9</v>
      </c>
      <c r="C100">
        <f t="shared" si="22"/>
        <v>-31.950000000000003</v>
      </c>
      <c r="D100">
        <f t="shared" si="23"/>
        <v>-0.9247410157475322</v>
      </c>
      <c r="G100">
        <v>-40.54</v>
      </c>
      <c r="H100" s="1">
        <v>1.6000000000000001E-9</v>
      </c>
      <c r="I100">
        <f t="shared" si="24"/>
        <v>-31.04</v>
      </c>
      <c r="J100">
        <f t="shared" si="25"/>
        <v>-0.94427929661408405</v>
      </c>
      <c r="L100">
        <v>-40.799999999999997</v>
      </c>
      <c r="M100" s="1">
        <v>6.4000000000000002E-9</v>
      </c>
      <c r="N100">
        <f t="shared" si="26"/>
        <v>-31.299999999999997</v>
      </c>
      <c r="O100">
        <f t="shared" si="27"/>
        <v>-0.9134864206170652</v>
      </c>
      <c r="Q100">
        <v>-42.74</v>
      </c>
      <c r="R100" s="1">
        <v>4.9999999999999998E-7</v>
      </c>
      <c r="S100">
        <f t="shared" si="28"/>
        <v>-33.24</v>
      </c>
      <c r="T100">
        <f t="shared" si="29"/>
        <v>-0.79941154705209572</v>
      </c>
    </row>
    <row r="101" spans="1:20">
      <c r="A101">
        <v>-42.37</v>
      </c>
      <c r="B101" s="1">
        <v>2.0999999999999999E-8</v>
      </c>
      <c r="C101">
        <f t="shared" si="22"/>
        <v>-32.869999999999997</v>
      </c>
      <c r="D101">
        <f t="shared" si="23"/>
        <v>-0.88523570352859215</v>
      </c>
      <c r="G101">
        <v>-41.29</v>
      </c>
      <c r="H101" s="1">
        <v>4.5999999999999998E-9</v>
      </c>
      <c r="I101">
        <f t="shared" si="24"/>
        <v>-31.79</v>
      </c>
      <c r="J101">
        <f t="shared" si="25"/>
        <v>-0.92102241644688687</v>
      </c>
      <c r="L101">
        <v>-41.37</v>
      </c>
      <c r="M101" s="1">
        <v>1.6000000000000001E-8</v>
      </c>
      <c r="N101">
        <f t="shared" si="26"/>
        <v>-31.869999999999997</v>
      </c>
      <c r="O101">
        <f t="shared" si="27"/>
        <v>-0.8918651464786298</v>
      </c>
      <c r="R101" s="1"/>
    </row>
    <row r="102" spans="1:20">
      <c r="B102" s="1"/>
      <c r="G102">
        <v>-41.58</v>
      </c>
      <c r="H102" s="1">
        <v>9.3999999999999998E-9</v>
      </c>
      <c r="I102">
        <f t="shared" si="24"/>
        <v>-32.08</v>
      </c>
      <c r="J102">
        <f t="shared" si="25"/>
        <v>-0.90454634550386215</v>
      </c>
      <c r="L102">
        <v>-42.33</v>
      </c>
      <c r="M102" s="1">
        <v>8.9999999999999999E-8</v>
      </c>
      <c r="N102">
        <f t="shared" si="26"/>
        <v>-32.83</v>
      </c>
      <c r="O102">
        <f t="shared" si="27"/>
        <v>-0.84792769102748144</v>
      </c>
      <c r="R102" s="1"/>
    </row>
    <row r="103" spans="1:20">
      <c r="B103" s="1"/>
      <c r="G103">
        <v>-42.38</v>
      </c>
      <c r="H103" s="1">
        <v>3.8999999999999998E-8</v>
      </c>
      <c r="I103">
        <f t="shared" si="24"/>
        <v>-32.880000000000003</v>
      </c>
      <c r="J103">
        <f t="shared" si="25"/>
        <v>-0.86975580768598204</v>
      </c>
      <c r="M103" s="1"/>
      <c r="R103" s="1"/>
    </row>
    <row r="104" spans="1:20">
      <c r="B104" s="1"/>
      <c r="H104" s="1"/>
      <c r="M104" s="1"/>
      <c r="R104" s="1"/>
    </row>
    <row r="111" spans="1:20">
      <c r="B111" s="1"/>
      <c r="H111" s="1"/>
      <c r="M111" s="1"/>
      <c r="R111" s="1"/>
    </row>
    <row r="112" spans="1:20">
      <c r="B112" s="1"/>
      <c r="H112" s="1"/>
      <c r="M112" s="1"/>
      <c r="R112" s="1"/>
    </row>
    <row r="113" spans="2:18">
      <c r="B113" s="1"/>
      <c r="H113" s="1"/>
      <c r="M113" s="1"/>
      <c r="R113" s="1"/>
    </row>
    <row r="114" spans="2:18">
      <c r="B114" s="1"/>
      <c r="H114" s="1"/>
      <c r="M114" s="1"/>
      <c r="R114" s="1"/>
    </row>
    <row r="115" spans="2:18">
      <c r="B115" s="1"/>
      <c r="H115" s="1"/>
      <c r="M115" s="1"/>
      <c r="R115" s="1"/>
    </row>
    <row r="116" spans="2:18">
      <c r="B116" s="1"/>
      <c r="H116" s="1"/>
      <c r="M116" s="1"/>
      <c r="R116" s="1"/>
    </row>
    <row r="117" spans="2:18">
      <c r="B117" s="1"/>
      <c r="H117" s="1"/>
      <c r="M117" s="1"/>
      <c r="R117" s="1"/>
    </row>
    <row r="118" spans="2:18">
      <c r="B118" s="1"/>
      <c r="H118" s="1"/>
      <c r="M118" s="1"/>
      <c r="R118" s="1"/>
    </row>
    <row r="119" spans="2:18">
      <c r="B119" s="1"/>
      <c r="H119" s="1"/>
      <c r="M119" s="1"/>
      <c r="R119" s="1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3:T119"/>
  <sheetViews>
    <sheetView topLeftCell="A16" zoomScale="70" zoomScaleNormal="70" workbookViewId="0">
      <selection activeCell="G44" sqref="G44"/>
    </sheetView>
  </sheetViews>
  <sheetFormatPr defaultRowHeight="15"/>
  <cols>
    <col min="1" max="1" width="18.28515625" customWidth="1"/>
    <col min="3" max="3" width="19.85546875" customWidth="1"/>
    <col min="7" max="7" width="22.7109375" customWidth="1"/>
    <col min="9" max="9" width="21.5703125" bestFit="1" customWidth="1"/>
    <col min="12" max="12" width="16" bestFit="1" customWidth="1"/>
    <col min="14" max="14" width="21.5703125" bestFit="1" customWidth="1"/>
    <col min="17" max="17" width="16" bestFit="1" customWidth="1"/>
    <col min="18" max="18" width="12" bestFit="1" customWidth="1"/>
    <col min="19" max="19" width="21.5703125" bestFit="1" customWidth="1"/>
  </cols>
  <sheetData>
    <row r="23" spans="6:9">
      <c r="F23" t="s">
        <v>12</v>
      </c>
      <c r="G23" t="s">
        <v>13</v>
      </c>
      <c r="H23" t="s">
        <v>14</v>
      </c>
      <c r="I23" t="s">
        <v>15</v>
      </c>
    </row>
    <row r="24" spans="6:9">
      <c r="F24">
        <v>0.2</v>
      </c>
      <c r="G24">
        <v>-31.98</v>
      </c>
      <c r="H24">
        <v>-32.619999999999997</v>
      </c>
      <c r="I24">
        <f t="shared" ref="I24:I35" si="0">G24-H24</f>
        <v>0.63999999999999702</v>
      </c>
    </row>
    <row r="25" spans="6:9">
      <c r="F25">
        <v>-2.2000000000000002</v>
      </c>
      <c r="G25">
        <v>-32.33</v>
      </c>
      <c r="H25">
        <v>-32.619999999999997</v>
      </c>
      <c r="I25">
        <f t="shared" si="0"/>
        <v>0.28999999999999915</v>
      </c>
    </row>
    <row r="26" spans="6:9">
      <c r="F26">
        <v>-3.5</v>
      </c>
      <c r="G26">
        <v>-32.44</v>
      </c>
      <c r="H26">
        <v>-32.619999999999997</v>
      </c>
      <c r="I26">
        <f t="shared" si="0"/>
        <v>0.17999999999999972</v>
      </c>
    </row>
    <row r="27" spans="6:9">
      <c r="F27">
        <v>-6</v>
      </c>
      <c r="G27">
        <v>-32.53</v>
      </c>
      <c r="H27">
        <v>-32.619999999999997</v>
      </c>
      <c r="I27">
        <f t="shared" si="0"/>
        <v>8.9999999999996305E-2</v>
      </c>
    </row>
    <row r="28" spans="6:9">
      <c r="F28">
        <v>-8</v>
      </c>
      <c r="G28">
        <v>-32.42</v>
      </c>
      <c r="H28">
        <v>-32.619999999999997</v>
      </c>
      <c r="I28">
        <f t="shared" si="0"/>
        <v>0.19999999999999574</v>
      </c>
    </row>
    <row r="29" spans="6:9">
      <c r="F29">
        <v>-10</v>
      </c>
      <c r="G29">
        <v>-32.340000000000003</v>
      </c>
      <c r="H29">
        <v>-32.619999999999997</v>
      </c>
      <c r="I29">
        <f t="shared" si="0"/>
        <v>0.27999999999999403</v>
      </c>
    </row>
    <row r="30" spans="6:9">
      <c r="F30">
        <v>-12</v>
      </c>
      <c r="G30">
        <v>-32.270000000000003</v>
      </c>
      <c r="H30">
        <v>-32.619999999999997</v>
      </c>
      <c r="I30">
        <f t="shared" si="0"/>
        <v>0.34999999999999432</v>
      </c>
    </row>
    <row r="31" spans="6:9">
      <c r="F31">
        <v>-14</v>
      </c>
      <c r="G31">
        <v>-32.06</v>
      </c>
      <c r="H31">
        <v>-32.619999999999997</v>
      </c>
      <c r="I31">
        <f t="shared" si="0"/>
        <v>0.55999999999999517</v>
      </c>
    </row>
    <row r="32" spans="6:9">
      <c r="F32">
        <v>-16</v>
      </c>
      <c r="G32">
        <v>-31.73</v>
      </c>
      <c r="H32">
        <v>-32.619999999999997</v>
      </c>
      <c r="I32">
        <f t="shared" si="0"/>
        <v>0.88999999999999702</v>
      </c>
    </row>
    <row r="33" spans="1:19">
      <c r="B33" s="1"/>
      <c r="F33">
        <v>-18</v>
      </c>
      <c r="G33">
        <v>-31.2</v>
      </c>
      <c r="H33">
        <v>-32.619999999999997</v>
      </c>
      <c r="I33">
        <f t="shared" si="0"/>
        <v>1.4199999999999982</v>
      </c>
      <c r="R33" s="1"/>
    </row>
    <row r="34" spans="1:19">
      <c r="B34" s="1"/>
      <c r="F34">
        <v>-20</v>
      </c>
      <c r="G34">
        <v>-30.85</v>
      </c>
      <c r="H34">
        <v>-32.619999999999997</v>
      </c>
      <c r="I34">
        <f t="shared" si="0"/>
        <v>1.769999999999996</v>
      </c>
      <c r="R34" s="1"/>
    </row>
    <row r="35" spans="1:19">
      <c r="B35" s="1"/>
      <c r="F35">
        <v>-22</v>
      </c>
      <c r="G35">
        <v>-30.1</v>
      </c>
      <c r="H35">
        <v>-32.619999999999997</v>
      </c>
      <c r="I35">
        <f t="shared" si="0"/>
        <v>2.519999999999996</v>
      </c>
      <c r="R35" s="1"/>
    </row>
    <row r="36" spans="1:19">
      <c r="B36" s="1"/>
      <c r="R36" s="1"/>
    </row>
    <row r="37" spans="1:19">
      <c r="B37" s="1"/>
      <c r="R37" s="1"/>
    </row>
    <row r="38" spans="1:19">
      <c r="B38" s="1"/>
      <c r="R38" s="1"/>
    </row>
    <row r="39" spans="1:19">
      <c r="B39" s="1"/>
      <c r="R39" s="1"/>
    </row>
    <row r="40" spans="1:19">
      <c r="B40" s="1"/>
      <c r="R40" s="1"/>
    </row>
    <row r="41" spans="1:19">
      <c r="B41" s="1"/>
      <c r="R41" s="1"/>
    </row>
    <row r="43" spans="1:19">
      <c r="A43" s="4" t="s">
        <v>9</v>
      </c>
      <c r="B43" s="2">
        <v>11.5</v>
      </c>
    </row>
    <row r="44" spans="1:19" ht="45">
      <c r="A44" s="5" t="s">
        <v>10</v>
      </c>
      <c r="B44" s="2">
        <v>9.5</v>
      </c>
    </row>
    <row r="46" spans="1:19">
      <c r="A46" t="s">
        <v>7</v>
      </c>
      <c r="C46" t="s">
        <v>2</v>
      </c>
      <c r="G46" t="s">
        <v>7</v>
      </c>
      <c r="H46">
        <v>2.2000000000000002</v>
      </c>
      <c r="I46" t="s">
        <v>2</v>
      </c>
      <c r="L46" t="s">
        <v>7</v>
      </c>
      <c r="M46">
        <v>-0.2</v>
      </c>
      <c r="N46" t="s">
        <v>2</v>
      </c>
      <c r="Q46" t="s">
        <v>7</v>
      </c>
      <c r="R46">
        <v>-1.5</v>
      </c>
      <c r="S46" t="s">
        <v>2</v>
      </c>
    </row>
    <row r="47" spans="1:19">
      <c r="A47" t="s">
        <v>11</v>
      </c>
      <c r="B47" s="4" t="s">
        <v>6</v>
      </c>
      <c r="C47" t="s">
        <v>2</v>
      </c>
      <c r="D47" s="3" t="s">
        <v>16</v>
      </c>
      <c r="G47" t="s">
        <v>8</v>
      </c>
      <c r="H47" s="2" t="str">
        <f>H46+$B$44-$B$43&amp;"dBm"</f>
        <v>0.199999999999999dBm</v>
      </c>
      <c r="L47" t="s">
        <v>8</v>
      </c>
      <c r="M47" t="str">
        <f>M46+$B$44-$B$43&amp;"dBm"</f>
        <v>-2.2dBm</v>
      </c>
      <c r="Q47" t="s">
        <v>8</v>
      </c>
      <c r="R47" t="str">
        <f>R46+$B$44-$B$43&amp;"dBm"</f>
        <v>-3.5dBm</v>
      </c>
    </row>
    <row r="49" spans="1:20">
      <c r="A49" t="s">
        <v>5</v>
      </c>
      <c r="B49" t="s">
        <v>0</v>
      </c>
      <c r="C49" t="s">
        <v>3</v>
      </c>
      <c r="D49" t="s">
        <v>4</v>
      </c>
      <c r="G49" t="s">
        <v>5</v>
      </c>
      <c r="H49" t="s">
        <v>0</v>
      </c>
      <c r="I49" t="s">
        <v>3</v>
      </c>
      <c r="J49" t="s">
        <v>4</v>
      </c>
      <c r="L49" t="s">
        <v>5</v>
      </c>
      <c r="M49" t="s">
        <v>0</v>
      </c>
      <c r="N49" t="s">
        <v>3</v>
      </c>
      <c r="O49" t="s">
        <v>4</v>
      </c>
      <c r="Q49" t="s">
        <v>5</v>
      </c>
      <c r="R49" t="s">
        <v>0</v>
      </c>
      <c r="S49" t="s">
        <v>3</v>
      </c>
      <c r="T49" t="s">
        <v>4</v>
      </c>
    </row>
    <row r="50" spans="1:20">
      <c r="A50">
        <v>-41.24</v>
      </c>
      <c r="B50" s="1">
        <v>3.9999999999999998E-11</v>
      </c>
      <c r="C50">
        <f t="shared" ref="C50:C55" si="1">A50+$B$44</f>
        <v>-31.740000000000002</v>
      </c>
      <c r="D50">
        <f t="shared" ref="D50:D55" si="2">-LOG10(-LOG10(B50))</f>
        <v>-1.0169473074255222</v>
      </c>
      <c r="G50">
        <v>-40.200000000000003</v>
      </c>
      <c r="H50" s="1">
        <v>3.9999999999999998E-11</v>
      </c>
      <c r="I50">
        <f t="shared" ref="I50:I55" si="3">G50+$B$44</f>
        <v>-30.700000000000003</v>
      </c>
      <c r="J50">
        <f t="shared" ref="J50:J55" si="4">-LOG10(-LOG10(H50))</f>
        <v>-1.0169473074255222</v>
      </c>
      <c r="L50">
        <v>-41.15</v>
      </c>
      <c r="M50" s="1">
        <v>2.1E-10</v>
      </c>
      <c r="N50">
        <f>L50+$B$44</f>
        <v>-31.65</v>
      </c>
      <c r="O50">
        <f>-LOG10(-LOG10(M50))</f>
        <v>-0.98577577694062779</v>
      </c>
      <c r="Q50">
        <v>-40.75</v>
      </c>
      <c r="R50" s="1">
        <v>7.0000000000000004E-11</v>
      </c>
      <c r="S50">
        <f t="shared" ref="S50:S55" si="5">Q50+$B$44</f>
        <v>-31.25</v>
      </c>
      <c r="T50">
        <f t="shared" ref="T50:T55" si="6">-LOG10(-LOG10(R50))</f>
        <v>-1.0066757348858053</v>
      </c>
    </row>
    <row r="51" spans="1:20">
      <c r="A51">
        <v>-41.89</v>
      </c>
      <c r="B51" s="1">
        <v>6E-10</v>
      </c>
      <c r="C51">
        <f t="shared" si="1"/>
        <v>-32.39</v>
      </c>
      <c r="D51">
        <f t="shared" si="2"/>
        <v>-0.96481799494414811</v>
      </c>
      <c r="G51">
        <v>-40.97</v>
      </c>
      <c r="H51" s="1">
        <v>4.0000000000000001E-10</v>
      </c>
      <c r="I51">
        <f t="shared" si="3"/>
        <v>-31.47</v>
      </c>
      <c r="J51">
        <f t="shared" si="4"/>
        <v>-0.97303266839646141</v>
      </c>
      <c r="L51">
        <v>-41.79</v>
      </c>
      <c r="M51" s="1">
        <v>6.9999999999999996E-10</v>
      </c>
      <c r="N51">
        <f>L51+$B$44</f>
        <v>-32.29</v>
      </c>
      <c r="O51">
        <f>-LOG10(-LOG10(M51))</f>
        <v>-0.96165369779498644</v>
      </c>
      <c r="Q51">
        <v>-41.35</v>
      </c>
      <c r="R51" s="1">
        <v>1.5E-10</v>
      </c>
      <c r="S51">
        <f t="shared" si="5"/>
        <v>-31.85</v>
      </c>
      <c r="T51">
        <f t="shared" si="6"/>
        <v>-0.99228431944363238</v>
      </c>
    </row>
    <row r="52" spans="1:20">
      <c r="A52">
        <v>-42.5</v>
      </c>
      <c r="B52" s="1">
        <v>2.8999999999999999E-9</v>
      </c>
      <c r="C52">
        <f t="shared" si="1"/>
        <v>-33</v>
      </c>
      <c r="D52">
        <f t="shared" si="2"/>
        <v>-0.93133590540818301</v>
      </c>
      <c r="G52">
        <v>-41.77</v>
      </c>
      <c r="H52" s="1">
        <v>1.3000000000000001E-9</v>
      </c>
      <c r="I52">
        <f t="shared" si="3"/>
        <v>-32.270000000000003</v>
      </c>
      <c r="J52">
        <f t="shared" si="4"/>
        <v>-0.94870907749613465</v>
      </c>
      <c r="L52">
        <v>-42.38</v>
      </c>
      <c r="M52" s="1">
        <v>3.3000000000000002E-9</v>
      </c>
      <c r="N52">
        <f>L52+$B$44</f>
        <v>-32.880000000000003</v>
      </c>
      <c r="O52">
        <f>-LOG10(-LOG10(M52))</f>
        <v>-0.92847195263025106</v>
      </c>
      <c r="Q52">
        <v>-42.07</v>
      </c>
      <c r="R52" s="1">
        <v>1.0999999999999999E-9</v>
      </c>
      <c r="S52">
        <f t="shared" si="5"/>
        <v>-32.57</v>
      </c>
      <c r="T52">
        <f t="shared" si="6"/>
        <v>-0.95224050045565212</v>
      </c>
    </row>
    <row r="53" spans="1:20">
      <c r="A53">
        <v>-42.75</v>
      </c>
      <c r="B53" s="1">
        <v>9.3999999999999998E-9</v>
      </c>
      <c r="C53">
        <f t="shared" si="1"/>
        <v>-33.25</v>
      </c>
      <c r="D53">
        <f t="shared" si="2"/>
        <v>-0.90454634550386215</v>
      </c>
      <c r="G53">
        <v>-42.38</v>
      </c>
      <c r="H53" s="1">
        <v>6.1E-9</v>
      </c>
      <c r="I53">
        <f t="shared" si="3"/>
        <v>-32.880000000000003</v>
      </c>
      <c r="J53">
        <f t="shared" si="4"/>
        <v>-0.91459013035161985</v>
      </c>
      <c r="L53">
        <v>-43.02</v>
      </c>
      <c r="M53" s="1">
        <v>1.9000000000000001E-8</v>
      </c>
      <c r="N53">
        <f>L53+$B$44</f>
        <v>-33.520000000000003</v>
      </c>
      <c r="O53">
        <f>-LOG10(-LOG10(M53))</f>
        <v>-0.887687411804153</v>
      </c>
      <c r="Q53">
        <v>-42.75</v>
      </c>
      <c r="R53" s="1">
        <v>5.4000000000000004E-9</v>
      </c>
      <c r="S53">
        <f t="shared" si="5"/>
        <v>-33.25</v>
      </c>
      <c r="T53">
        <f t="shared" si="6"/>
        <v>-0.91737978438116707</v>
      </c>
    </row>
    <row r="54" spans="1:20">
      <c r="A54">
        <v>-43.42</v>
      </c>
      <c r="B54" s="1">
        <v>5.8999999999999999E-8</v>
      </c>
      <c r="C54">
        <f t="shared" si="1"/>
        <v>-33.92</v>
      </c>
      <c r="D54">
        <f t="shared" si="2"/>
        <v>-0.8590871153085069</v>
      </c>
      <c r="G54">
        <v>-43.39</v>
      </c>
      <c r="H54" s="1">
        <v>6.8999999999999996E-8</v>
      </c>
      <c r="I54">
        <f t="shared" si="3"/>
        <v>-33.89</v>
      </c>
      <c r="J54">
        <f t="shared" si="4"/>
        <v>-0.85498282585175012</v>
      </c>
      <c r="L54">
        <v>-43.71</v>
      </c>
      <c r="M54" s="1">
        <v>7.6000000000000006E-8</v>
      </c>
      <c r="N54">
        <f>L54+$B$44</f>
        <v>-34.21</v>
      </c>
      <c r="O54">
        <f>-LOG10(-LOG10(M54))</f>
        <v>-0.85243036458807031</v>
      </c>
      <c r="Q54">
        <v>-43.49</v>
      </c>
      <c r="R54" s="1">
        <v>4.0000000000000001E-8</v>
      </c>
      <c r="S54">
        <f t="shared" si="5"/>
        <v>-33.99</v>
      </c>
      <c r="T54">
        <f t="shared" si="6"/>
        <v>-0.86911080521561024</v>
      </c>
    </row>
    <row r="55" spans="1:20">
      <c r="A55">
        <v>-44</v>
      </c>
      <c r="B55" s="1">
        <v>2.4999999999999999E-7</v>
      </c>
      <c r="C55">
        <f t="shared" si="1"/>
        <v>-34.5</v>
      </c>
      <c r="D55">
        <f t="shared" si="2"/>
        <v>-0.81967946634150923</v>
      </c>
      <c r="G55">
        <v>-44.14</v>
      </c>
      <c r="H55" s="1">
        <v>3.8000000000000001E-7</v>
      </c>
      <c r="I55">
        <f t="shared" si="3"/>
        <v>-34.64</v>
      </c>
      <c r="J55">
        <f t="shared" si="4"/>
        <v>-0.80754966688680474</v>
      </c>
      <c r="M55" s="1"/>
      <c r="Q55">
        <v>-44.08</v>
      </c>
      <c r="R55" s="1">
        <v>1.9000000000000001E-7</v>
      </c>
      <c r="S55">
        <f t="shared" si="5"/>
        <v>-34.58</v>
      </c>
      <c r="T55">
        <f t="shared" si="6"/>
        <v>-0.82744981680905705</v>
      </c>
    </row>
    <row r="56" spans="1:20">
      <c r="B56" s="1"/>
      <c r="H56" s="1"/>
      <c r="M56" s="1"/>
      <c r="R56" s="1"/>
    </row>
    <row r="57" spans="1:20">
      <c r="B57" s="1"/>
      <c r="H57" s="1"/>
      <c r="M57" s="1"/>
      <c r="R57" s="1"/>
    </row>
    <row r="58" spans="1:20">
      <c r="B58" s="1"/>
      <c r="H58" s="1"/>
      <c r="M58" s="1"/>
      <c r="R58" s="1"/>
    </row>
    <row r="59" spans="1:20">
      <c r="B59" s="1"/>
      <c r="H59" s="1"/>
      <c r="M59" s="1"/>
    </row>
    <row r="60" spans="1:20">
      <c r="B60" s="1"/>
      <c r="H60" s="1"/>
    </row>
    <row r="63" spans="1:20">
      <c r="A63" t="s">
        <v>7</v>
      </c>
      <c r="B63">
        <v>-3.5</v>
      </c>
      <c r="C63" t="s">
        <v>2</v>
      </c>
      <c r="G63" t="s">
        <v>7</v>
      </c>
      <c r="H63">
        <v>-5.5</v>
      </c>
      <c r="I63" t="s">
        <v>2</v>
      </c>
      <c r="L63" t="s">
        <v>7</v>
      </c>
      <c r="M63">
        <v>-7.5</v>
      </c>
      <c r="N63" t="s">
        <v>2</v>
      </c>
      <c r="Q63" t="s">
        <v>7</v>
      </c>
      <c r="R63">
        <v>-9.5</v>
      </c>
      <c r="S63" t="s">
        <v>2</v>
      </c>
    </row>
    <row r="64" spans="1:20">
      <c r="A64" t="s">
        <v>8</v>
      </c>
      <c r="B64" t="str">
        <f>B63+$B$44-$B$43&amp;"dBm"</f>
        <v>-5.5dBm</v>
      </c>
      <c r="G64" t="s">
        <v>8</v>
      </c>
      <c r="H64" t="str">
        <f>H63+$B$44-$B$43&amp;"dBm"</f>
        <v>-7.5dBm</v>
      </c>
      <c r="L64" t="s">
        <v>8</v>
      </c>
      <c r="M64" t="str">
        <f>M63+$B$44-$B$43&amp;"dBm"</f>
        <v>-9.5dBm</v>
      </c>
      <c r="Q64" t="s">
        <v>8</v>
      </c>
      <c r="R64" t="str">
        <f>R63+$B$44-$B$43&amp;"dBm"</f>
        <v>-11.5dBm</v>
      </c>
    </row>
    <row r="66" spans="1:20">
      <c r="A66" t="s">
        <v>5</v>
      </c>
      <c r="B66" t="s">
        <v>0</v>
      </c>
      <c r="C66" t="s">
        <v>3</v>
      </c>
      <c r="D66" t="s">
        <v>4</v>
      </c>
      <c r="G66" t="s">
        <v>5</v>
      </c>
      <c r="H66" t="s">
        <v>0</v>
      </c>
      <c r="I66" t="s">
        <v>3</v>
      </c>
      <c r="J66" t="s">
        <v>4</v>
      </c>
      <c r="L66" t="s">
        <v>5</v>
      </c>
      <c r="M66" t="s">
        <v>0</v>
      </c>
      <c r="N66" t="s">
        <v>3</v>
      </c>
      <c r="O66" t="s">
        <v>4</v>
      </c>
      <c r="Q66" t="s">
        <v>5</v>
      </c>
      <c r="R66" t="s">
        <v>0</v>
      </c>
      <c r="S66" t="s">
        <v>3</v>
      </c>
      <c r="T66" t="s">
        <v>4</v>
      </c>
    </row>
    <row r="67" spans="1:20">
      <c r="A67">
        <v>-40.799999999999997</v>
      </c>
      <c r="B67" s="1">
        <v>3.9999999999999998E-11</v>
      </c>
      <c r="C67">
        <f t="shared" ref="C67:C73" si="7">A67+$B$44</f>
        <v>-31.299999999999997</v>
      </c>
      <c r="D67">
        <f t="shared" ref="D67:D73" si="8">-LOG10(-LOG10(B67))</f>
        <v>-1.0169473074255222</v>
      </c>
      <c r="G67">
        <v>-40.65</v>
      </c>
      <c r="H67" s="1">
        <v>3E-11</v>
      </c>
      <c r="I67">
        <f t="shared" ref="I67:I72" si="9">G67+$B$44</f>
        <v>-31.15</v>
      </c>
      <c r="J67">
        <f t="shared" ref="J67:J72" si="10">-LOG10(-LOG10(H67))</f>
        <v>-1.0221345660689181</v>
      </c>
      <c r="L67">
        <v>-40.799999999999997</v>
      </c>
      <c r="M67" s="1">
        <v>2.0000000000000001E-10</v>
      </c>
      <c r="N67">
        <f t="shared" ref="N67:N72" si="11">L67+$B$44</f>
        <v>-31.299999999999997</v>
      </c>
      <c r="O67">
        <f t="shared" ref="O67:O72" si="12">-LOG10(-LOG10(M67))</f>
        <v>-0.98672561620600019</v>
      </c>
      <c r="Q67">
        <v>-40.450000000000003</v>
      </c>
      <c r="R67" s="1">
        <v>6E-11</v>
      </c>
      <c r="S67">
        <f t="shared" ref="S67:S73" si="13">Q67+$B$44</f>
        <v>-30.950000000000003</v>
      </c>
      <c r="T67">
        <f t="shared" ref="T67:T73" si="14">-LOG10(-LOG10(R67))</f>
        <v>-1.0095294505095547</v>
      </c>
    </row>
    <row r="68" spans="1:20">
      <c r="A68">
        <v>-41.41</v>
      </c>
      <c r="B68" s="1">
        <v>1.2999999999999999E-10</v>
      </c>
      <c r="C68">
        <f t="shared" si="7"/>
        <v>-31.909999999999997</v>
      </c>
      <c r="D68">
        <f t="shared" si="8"/>
        <v>-0.99502309466512495</v>
      </c>
      <c r="G68">
        <v>-41.49</v>
      </c>
      <c r="H68" s="1">
        <v>6E-10</v>
      </c>
      <c r="I68">
        <f t="shared" si="9"/>
        <v>-31.990000000000002</v>
      </c>
      <c r="J68">
        <f t="shared" si="10"/>
        <v>-0.96481799494414811</v>
      </c>
      <c r="L68">
        <v>-41.37</v>
      </c>
      <c r="M68" s="1">
        <v>3.6E-10</v>
      </c>
      <c r="N68">
        <f t="shared" si="11"/>
        <v>-31.869999999999997</v>
      </c>
      <c r="O68">
        <f t="shared" si="12"/>
        <v>-0.97514206729719377</v>
      </c>
      <c r="Q68">
        <v>-40.96</v>
      </c>
      <c r="R68" s="1">
        <v>8.9999999999999999E-11</v>
      </c>
      <c r="S68">
        <f t="shared" si="13"/>
        <v>-31.46</v>
      </c>
      <c r="T68">
        <f t="shared" si="14"/>
        <v>-1.0019826898714559</v>
      </c>
    </row>
    <row r="69" spans="1:20">
      <c r="A69">
        <v>-41.81</v>
      </c>
      <c r="B69" s="1">
        <v>6E-10</v>
      </c>
      <c r="C69">
        <f t="shared" si="7"/>
        <v>-32.31</v>
      </c>
      <c r="D69">
        <f t="shared" si="8"/>
        <v>-0.96481799494414811</v>
      </c>
      <c r="G69">
        <v>-42.48</v>
      </c>
      <c r="H69" s="1">
        <v>3E-9</v>
      </c>
      <c r="I69">
        <f t="shared" si="9"/>
        <v>-32.979999999999997</v>
      </c>
      <c r="J69">
        <f t="shared" si="10"/>
        <v>-0.93058630979303236</v>
      </c>
      <c r="L69">
        <v>-42.08</v>
      </c>
      <c r="M69" s="1">
        <v>1.6999999999999999E-9</v>
      </c>
      <c r="N69">
        <f t="shared" si="11"/>
        <v>-32.58</v>
      </c>
      <c r="O69">
        <f t="shared" si="12"/>
        <v>-0.942977362001445</v>
      </c>
      <c r="Q69">
        <v>-41.56</v>
      </c>
      <c r="R69" s="1">
        <v>3.7999999999999998E-10</v>
      </c>
      <c r="S69">
        <f t="shared" si="13"/>
        <v>-32.06</v>
      </c>
      <c r="T69">
        <f t="shared" si="14"/>
        <v>-0.97406087962044419</v>
      </c>
    </row>
    <row r="70" spans="1:20">
      <c r="A70">
        <v>-42.34</v>
      </c>
      <c r="B70" s="1">
        <v>1.9000000000000001E-9</v>
      </c>
      <c r="C70">
        <f t="shared" si="7"/>
        <v>-32.840000000000003</v>
      </c>
      <c r="D70">
        <f t="shared" si="8"/>
        <v>-0.94057855666952594</v>
      </c>
      <c r="G70">
        <v>-43.25</v>
      </c>
      <c r="H70" s="1">
        <v>1.9000000000000001E-8</v>
      </c>
      <c r="I70">
        <f t="shared" si="9"/>
        <v>-33.75</v>
      </c>
      <c r="J70">
        <f t="shared" si="10"/>
        <v>-0.887687411804153</v>
      </c>
      <c r="L70">
        <v>-42.91</v>
      </c>
      <c r="M70" s="1">
        <v>9.8999999999999993E-9</v>
      </c>
      <c r="N70">
        <f t="shared" si="11"/>
        <v>-33.409999999999997</v>
      </c>
      <c r="O70">
        <f t="shared" si="12"/>
        <v>-0.90332687373764231</v>
      </c>
      <c r="Q70">
        <v>-42.3</v>
      </c>
      <c r="R70" s="1">
        <v>2.2999999999999999E-9</v>
      </c>
      <c r="S70">
        <f t="shared" si="13"/>
        <v>-32.799999999999997</v>
      </c>
      <c r="T70">
        <f t="shared" si="14"/>
        <v>-0.93642688313978184</v>
      </c>
    </row>
    <row r="71" spans="1:20">
      <c r="A71">
        <v>-42.8</v>
      </c>
      <c r="B71" s="1">
        <v>6.3000000000000002E-9</v>
      </c>
      <c r="C71">
        <f t="shared" si="7"/>
        <v>-33.299999999999997</v>
      </c>
      <c r="D71">
        <f t="shared" si="8"/>
        <v>-0.91384877728834202</v>
      </c>
      <c r="G71">
        <v>-43.74</v>
      </c>
      <c r="H71" s="1">
        <v>6.7000000000000004E-8</v>
      </c>
      <c r="I71">
        <f t="shared" si="9"/>
        <v>-34.24</v>
      </c>
      <c r="J71">
        <f t="shared" si="10"/>
        <v>-0.8557568439639277</v>
      </c>
      <c r="L71">
        <v>-43.56</v>
      </c>
      <c r="M71" s="1">
        <v>5.2999999999999998E-8</v>
      </c>
      <c r="N71">
        <f t="shared" si="11"/>
        <v>-34.06</v>
      </c>
      <c r="O71">
        <f t="shared" si="12"/>
        <v>-0.86187622380036877</v>
      </c>
      <c r="Q71">
        <v>-42.91</v>
      </c>
      <c r="R71" s="1">
        <v>1.2E-8</v>
      </c>
      <c r="S71">
        <f t="shared" si="13"/>
        <v>-33.409999999999997</v>
      </c>
      <c r="T71">
        <f t="shared" si="14"/>
        <v>-0.89877007577449652</v>
      </c>
    </row>
    <row r="72" spans="1:20">
      <c r="A72">
        <v>-43.57</v>
      </c>
      <c r="B72" s="1">
        <v>4.3999999999999997E-8</v>
      </c>
      <c r="C72">
        <f t="shared" si="7"/>
        <v>-34.07</v>
      </c>
      <c r="D72">
        <f t="shared" si="8"/>
        <v>-0.86667403306458246</v>
      </c>
      <c r="G72">
        <v>-44.4</v>
      </c>
      <c r="H72" s="1">
        <v>3.2000000000000001E-7</v>
      </c>
      <c r="I72">
        <f t="shared" si="9"/>
        <v>-34.9</v>
      </c>
      <c r="J72">
        <f t="shared" si="10"/>
        <v>-0.81256912684726423</v>
      </c>
      <c r="L72">
        <v>-44.4</v>
      </c>
      <c r="M72" s="1">
        <v>3.7E-7</v>
      </c>
      <c r="N72">
        <f t="shared" si="11"/>
        <v>-34.9</v>
      </c>
      <c r="O72">
        <f t="shared" si="12"/>
        <v>-0.80833241493458141</v>
      </c>
      <c r="Q72">
        <v>-43.51</v>
      </c>
      <c r="R72" s="1">
        <v>6.1999999999999999E-8</v>
      </c>
      <c r="S72">
        <f t="shared" si="13"/>
        <v>-34.01</v>
      </c>
      <c r="T72">
        <f t="shared" si="14"/>
        <v>-0.85779117735921295</v>
      </c>
    </row>
    <row r="73" spans="1:20">
      <c r="A73">
        <v>-44.31</v>
      </c>
      <c r="B73" s="1">
        <v>2.4999999999999999E-7</v>
      </c>
      <c r="C73">
        <f t="shared" si="7"/>
        <v>-34.81</v>
      </c>
      <c r="D73">
        <f t="shared" si="8"/>
        <v>-0.81967946634150923</v>
      </c>
      <c r="H73" s="1"/>
      <c r="M73" s="1"/>
      <c r="Q73">
        <v>-44.37</v>
      </c>
      <c r="R73" s="1">
        <v>4.4000000000000002E-7</v>
      </c>
      <c r="S73">
        <f t="shared" si="13"/>
        <v>-34.869999999999997</v>
      </c>
      <c r="T73">
        <f t="shared" si="14"/>
        <v>-0.80322128459389142</v>
      </c>
    </row>
    <row r="74" spans="1:20">
      <c r="B74" s="1"/>
      <c r="H74" s="1"/>
      <c r="M74" s="1"/>
      <c r="R74" s="1"/>
    </row>
    <row r="75" spans="1:20">
      <c r="B75" s="1"/>
      <c r="H75" s="1"/>
      <c r="M75" s="1"/>
      <c r="R75" s="1"/>
    </row>
    <row r="78" spans="1:20">
      <c r="A78" t="s">
        <v>7</v>
      </c>
      <c r="B78">
        <v>-11.5</v>
      </c>
      <c r="C78" t="s">
        <v>2</v>
      </c>
      <c r="G78" t="s">
        <v>7</v>
      </c>
      <c r="H78">
        <v>-13.5</v>
      </c>
      <c r="I78" t="s">
        <v>2</v>
      </c>
      <c r="L78" t="s">
        <v>7</v>
      </c>
      <c r="M78">
        <v>-15.5</v>
      </c>
      <c r="N78" t="s">
        <v>2</v>
      </c>
      <c r="Q78" t="s">
        <v>7</v>
      </c>
      <c r="R78">
        <v>-17.5</v>
      </c>
      <c r="S78" t="s">
        <v>2</v>
      </c>
    </row>
    <row r="79" spans="1:20">
      <c r="A79" t="s">
        <v>8</v>
      </c>
      <c r="B79" t="str">
        <f>B78+$B$44-$B$43&amp;"dBm"</f>
        <v>-13.5dBm</v>
      </c>
      <c r="G79" t="s">
        <v>8</v>
      </c>
      <c r="H79" t="str">
        <f>H78+$B$44-$B$43&amp;"dBm"</f>
        <v>-15.5dBm</v>
      </c>
      <c r="L79" t="s">
        <v>8</v>
      </c>
      <c r="M79" t="str">
        <f>M78+$B$44-$B$43&amp;"dBm"</f>
        <v>-17.5dBm</v>
      </c>
      <c r="Q79" t="s">
        <v>8</v>
      </c>
      <c r="R79" t="str">
        <f>R78+$B$44-$B$43&amp;"dBm"</f>
        <v>-19.5dBm</v>
      </c>
    </row>
    <row r="81" spans="1:20">
      <c r="A81" t="s">
        <v>5</v>
      </c>
      <c r="B81" t="s">
        <v>0</v>
      </c>
      <c r="C81" t="s">
        <v>3</v>
      </c>
      <c r="D81" t="s">
        <v>4</v>
      </c>
      <c r="G81" t="s">
        <v>5</v>
      </c>
      <c r="H81" t="s">
        <v>0</v>
      </c>
      <c r="I81" t="s">
        <v>3</v>
      </c>
      <c r="J81" t="s">
        <v>4</v>
      </c>
      <c r="L81" t="s">
        <v>5</v>
      </c>
      <c r="M81" t="s">
        <v>0</v>
      </c>
      <c r="N81" t="s">
        <v>3</v>
      </c>
      <c r="O81" t="s">
        <v>4</v>
      </c>
      <c r="Q81" t="s">
        <v>5</v>
      </c>
      <c r="R81" t="s">
        <v>0</v>
      </c>
      <c r="S81" t="s">
        <v>3</v>
      </c>
      <c r="T81" t="s">
        <v>4</v>
      </c>
    </row>
    <row r="82" spans="1:20">
      <c r="A82">
        <v>-40.28</v>
      </c>
      <c r="B82" s="1">
        <v>3.9999999999999998E-11</v>
      </c>
      <c r="C82">
        <f t="shared" ref="C82:C88" si="15">A82+$B$44</f>
        <v>-30.78</v>
      </c>
      <c r="D82">
        <f t="shared" ref="D82:D88" si="16">-LOG10(-LOG10(B82))</f>
        <v>-1.0169473074255222</v>
      </c>
      <c r="G82">
        <v>-39.08</v>
      </c>
      <c r="H82" s="1">
        <v>1.9999999999999999E-11</v>
      </c>
      <c r="I82">
        <f t="shared" ref="I82:I89" si="17">G82+$B$44</f>
        <v>-29.58</v>
      </c>
      <c r="J82">
        <f t="shared" ref="J82:J89" si="18">-LOG10(-LOG10(H82))</f>
        <v>-1.0293419699315181</v>
      </c>
      <c r="L82">
        <v>-38.61</v>
      </c>
      <c r="M82" s="1">
        <v>3E-11</v>
      </c>
      <c r="N82">
        <f t="shared" ref="N82:N89" si="19">L82+$B$44</f>
        <v>-29.11</v>
      </c>
      <c r="O82">
        <f t="shared" ref="O82:O89" si="20">-LOG10(-LOG10(M82))</f>
        <v>-1.0221345660689181</v>
      </c>
      <c r="Q82">
        <v>-39.409999999999997</v>
      </c>
      <c r="R82" s="1">
        <v>1.4000000000000001E-10</v>
      </c>
      <c r="S82">
        <f t="shared" ref="S82:S89" si="21">Q82+$B$44</f>
        <v>-29.909999999999997</v>
      </c>
      <c r="T82">
        <f t="shared" ref="T82:T89" si="22">-LOG10(-LOG10(R82))</f>
        <v>-0.99360691499695852</v>
      </c>
    </row>
    <row r="83" spans="1:20">
      <c r="A83">
        <v>-40.86</v>
      </c>
      <c r="B83" s="1">
        <v>1.2999999999999999E-10</v>
      </c>
      <c r="C83">
        <f t="shared" si="15"/>
        <v>-31.36</v>
      </c>
      <c r="D83">
        <f t="shared" si="16"/>
        <v>-0.99502309466512495</v>
      </c>
      <c r="G83">
        <v>-39.9</v>
      </c>
      <c r="H83" s="1">
        <v>6E-11</v>
      </c>
      <c r="I83">
        <f t="shared" si="17"/>
        <v>-30.4</v>
      </c>
      <c r="J83">
        <f t="shared" si="18"/>
        <v>-1.0095294505095547</v>
      </c>
      <c r="L83">
        <v>-39.36</v>
      </c>
      <c r="M83" s="1">
        <v>7.0000000000000004E-11</v>
      </c>
      <c r="N83">
        <f t="shared" si="19"/>
        <v>-29.86</v>
      </c>
      <c r="O83">
        <f t="shared" si="20"/>
        <v>-1.0066757348858053</v>
      </c>
      <c r="Q83">
        <v>-39.72</v>
      </c>
      <c r="R83" s="1">
        <v>4.0000000000000001E-10</v>
      </c>
      <c r="S83">
        <f t="shared" si="21"/>
        <v>-30.22</v>
      </c>
      <c r="T83">
        <f t="shared" si="22"/>
        <v>-0.97303266839646141</v>
      </c>
    </row>
    <row r="84" spans="1:20">
      <c r="A84">
        <v>-41.37</v>
      </c>
      <c r="B84" s="1">
        <v>6E-10</v>
      </c>
      <c r="C84">
        <f t="shared" si="15"/>
        <v>-31.869999999999997</v>
      </c>
      <c r="D84">
        <f t="shared" si="16"/>
        <v>-0.96481799494414811</v>
      </c>
      <c r="G84">
        <v>-40.25</v>
      </c>
      <c r="H84" s="1">
        <v>1E-10</v>
      </c>
      <c r="I84">
        <f t="shared" si="17"/>
        <v>-30.75</v>
      </c>
      <c r="J84">
        <f t="shared" si="18"/>
        <v>-1</v>
      </c>
      <c r="L84">
        <v>-40.14</v>
      </c>
      <c r="M84" s="1">
        <v>2.0000000000000001E-10</v>
      </c>
      <c r="N84">
        <f t="shared" si="19"/>
        <v>-30.64</v>
      </c>
      <c r="O84">
        <f t="shared" si="20"/>
        <v>-0.98672561620600019</v>
      </c>
      <c r="Q84">
        <v>-40.22</v>
      </c>
      <c r="R84" s="1">
        <v>7.4000000000000003E-10</v>
      </c>
      <c r="S84">
        <f t="shared" si="21"/>
        <v>-30.72</v>
      </c>
      <c r="T84">
        <f t="shared" si="22"/>
        <v>-0.96050732143830864</v>
      </c>
    </row>
    <row r="85" spans="1:20">
      <c r="A85">
        <v>-41.7</v>
      </c>
      <c r="B85" s="1">
        <v>1.9000000000000001E-9</v>
      </c>
      <c r="C85">
        <f t="shared" si="15"/>
        <v>-32.200000000000003</v>
      </c>
      <c r="D85">
        <f t="shared" si="16"/>
        <v>-0.94057855666952594</v>
      </c>
      <c r="G85">
        <v>-41.15</v>
      </c>
      <c r="H85" s="1">
        <v>5.0000000000000003E-10</v>
      </c>
      <c r="I85">
        <f t="shared" si="17"/>
        <v>-31.65</v>
      </c>
      <c r="J85">
        <f t="shared" si="18"/>
        <v>-0.96853104496943609</v>
      </c>
      <c r="L85">
        <v>-40.69</v>
      </c>
      <c r="M85" s="1">
        <v>6.2000000000000003E-10</v>
      </c>
      <c r="N85">
        <f t="shared" si="19"/>
        <v>-31.189999999999998</v>
      </c>
      <c r="O85">
        <f t="shared" si="20"/>
        <v>-0.96414683622926689</v>
      </c>
      <c r="Q85">
        <v>-40.950000000000003</v>
      </c>
      <c r="R85" s="1">
        <v>2.8999999999999999E-9</v>
      </c>
      <c r="S85">
        <f t="shared" si="21"/>
        <v>-31.450000000000003</v>
      </c>
      <c r="T85">
        <f t="shared" si="22"/>
        <v>-0.93133590540818301</v>
      </c>
    </row>
    <row r="86" spans="1:20">
      <c r="A86">
        <v>-42.41</v>
      </c>
      <c r="B86" s="1">
        <v>6.3000000000000002E-9</v>
      </c>
      <c r="C86">
        <f t="shared" si="15"/>
        <v>-32.909999999999997</v>
      </c>
      <c r="D86">
        <f t="shared" si="16"/>
        <v>-0.91384877728834202</v>
      </c>
      <c r="G86">
        <v>-41.76</v>
      </c>
      <c r="H86" s="1">
        <v>2.0000000000000001E-9</v>
      </c>
      <c r="I86">
        <f t="shared" si="17"/>
        <v>-32.26</v>
      </c>
      <c r="J86">
        <f t="shared" si="18"/>
        <v>-0.93946783331808958</v>
      </c>
      <c r="L86">
        <v>-41.26</v>
      </c>
      <c r="M86" s="1">
        <v>1.8E-9</v>
      </c>
      <c r="N86">
        <f t="shared" si="19"/>
        <v>-31.759999999999998</v>
      </c>
      <c r="O86">
        <f t="shared" si="20"/>
        <v>-0.94174628044629949</v>
      </c>
      <c r="Q86">
        <v>-41.5</v>
      </c>
      <c r="R86" s="1">
        <v>8.9999999999999995E-9</v>
      </c>
      <c r="S86">
        <f t="shared" si="21"/>
        <v>-32</v>
      </c>
      <c r="T86">
        <f t="shared" si="22"/>
        <v>-0.90556693824039547</v>
      </c>
    </row>
    <row r="87" spans="1:20">
      <c r="A87">
        <v>-43.05</v>
      </c>
      <c r="B87" s="1">
        <v>4.3999999999999997E-8</v>
      </c>
      <c r="C87">
        <f t="shared" si="15"/>
        <v>-33.549999999999997</v>
      </c>
      <c r="D87">
        <f t="shared" si="16"/>
        <v>-0.86667403306458246</v>
      </c>
      <c r="G87">
        <v>-42.24</v>
      </c>
      <c r="H87" s="1">
        <v>6E-9</v>
      </c>
      <c r="I87">
        <f t="shared" si="17"/>
        <v>-32.74</v>
      </c>
      <c r="J87">
        <f t="shared" si="18"/>
        <v>-0.91496948317028637</v>
      </c>
      <c r="L87">
        <v>-42.06</v>
      </c>
      <c r="M87" s="1">
        <v>1.2E-8</v>
      </c>
      <c r="N87">
        <f t="shared" si="19"/>
        <v>-32.56</v>
      </c>
      <c r="O87">
        <f t="shared" si="20"/>
        <v>-0.89877007577449652</v>
      </c>
      <c r="Q87">
        <v>-41.99</v>
      </c>
      <c r="R87" s="1">
        <v>2.4E-8</v>
      </c>
      <c r="S87">
        <f t="shared" si="21"/>
        <v>-32.49</v>
      </c>
      <c r="T87">
        <f t="shared" si="22"/>
        <v>-0.88194293165700921</v>
      </c>
    </row>
    <row r="88" spans="1:20">
      <c r="A88">
        <v>-43.7</v>
      </c>
      <c r="B88" s="1">
        <v>2.4999999999999999E-7</v>
      </c>
      <c r="C88">
        <f t="shared" si="15"/>
        <v>-34.200000000000003</v>
      </c>
      <c r="D88">
        <f t="shared" si="16"/>
        <v>-0.81967946634150923</v>
      </c>
      <c r="G88">
        <v>-42.73</v>
      </c>
      <c r="H88" s="1">
        <v>2.3000000000000001E-8</v>
      </c>
      <c r="I88">
        <f t="shared" si="17"/>
        <v>-33.229999999999997</v>
      </c>
      <c r="J88">
        <f t="shared" si="18"/>
        <v>-0.88299512892730825</v>
      </c>
      <c r="L88">
        <v>-42.75</v>
      </c>
      <c r="M88" s="1">
        <v>5.4E-8</v>
      </c>
      <c r="N88">
        <f t="shared" si="19"/>
        <v>-33.25</v>
      </c>
      <c r="O88">
        <f t="shared" si="20"/>
        <v>-0.86139138914358659</v>
      </c>
      <c r="Q88">
        <v>-42.65</v>
      </c>
      <c r="R88" s="1">
        <v>7.7000000000000001E-8</v>
      </c>
      <c r="S88">
        <f t="shared" si="21"/>
        <v>-33.15</v>
      </c>
      <c r="T88">
        <f t="shared" si="22"/>
        <v>-0.85208390209443652</v>
      </c>
    </row>
    <row r="89" spans="1:20">
      <c r="B89" s="1"/>
      <c r="G89">
        <v>-43.16</v>
      </c>
      <c r="H89" s="1">
        <v>6.7000000000000004E-8</v>
      </c>
      <c r="I89">
        <f t="shared" si="17"/>
        <v>-33.659999999999997</v>
      </c>
      <c r="J89">
        <f t="shared" si="18"/>
        <v>-0.8557568439639277</v>
      </c>
      <c r="L89">
        <v>-43.69</v>
      </c>
      <c r="M89" s="1">
        <v>4.4000000000000002E-7</v>
      </c>
      <c r="N89">
        <f t="shared" si="19"/>
        <v>-34.19</v>
      </c>
      <c r="O89">
        <f t="shared" si="20"/>
        <v>-0.80322128459389142</v>
      </c>
      <c r="Q89">
        <v>-43.06</v>
      </c>
      <c r="R89" s="1">
        <v>2.4999999999999999E-7</v>
      </c>
      <c r="S89">
        <f t="shared" si="21"/>
        <v>-33.56</v>
      </c>
      <c r="T89">
        <f t="shared" si="22"/>
        <v>-0.81967946634150923</v>
      </c>
    </row>
    <row r="90" spans="1:20">
      <c r="B90" s="1"/>
      <c r="H90" s="1"/>
      <c r="M90" s="1"/>
      <c r="R90" s="1"/>
    </row>
    <row r="93" spans="1:20">
      <c r="A93" t="s">
        <v>7</v>
      </c>
      <c r="B93">
        <v>-19.5</v>
      </c>
      <c r="C93" t="s">
        <v>2</v>
      </c>
    </row>
    <row r="94" spans="1:20">
      <c r="A94" t="s">
        <v>8</v>
      </c>
      <c r="B94" t="str">
        <f>B93+$B$44-$B$43&amp;"dBm"</f>
        <v>-21.5dBm</v>
      </c>
    </row>
    <row r="96" spans="1:20">
      <c r="A96" t="s">
        <v>5</v>
      </c>
      <c r="B96" t="s">
        <v>0</v>
      </c>
      <c r="C96" t="s">
        <v>3</v>
      </c>
      <c r="D96" t="s">
        <v>4</v>
      </c>
      <c r="H96" s="1"/>
      <c r="M96" s="1"/>
      <c r="R96" s="1"/>
    </row>
    <row r="97" spans="1:18">
      <c r="A97">
        <v>-41.31</v>
      </c>
      <c r="B97" s="1">
        <v>3.7E-8</v>
      </c>
      <c r="C97">
        <f t="shared" ref="C97:C102" si="23">A97+$B$44</f>
        <v>-31.810000000000002</v>
      </c>
      <c r="D97">
        <f t="shared" ref="D97:D102" si="24">-LOG10(-LOG10(B97))</f>
        <v>-0.87109391292878557</v>
      </c>
      <c r="H97" s="1"/>
      <c r="M97" s="1"/>
      <c r="R97" s="1"/>
    </row>
    <row r="98" spans="1:18">
      <c r="A98">
        <v>-42.21</v>
      </c>
      <c r="B98" s="1">
        <v>1.4999999999999999E-7</v>
      </c>
      <c r="C98">
        <f t="shared" si="23"/>
        <v>-32.71</v>
      </c>
      <c r="D98">
        <f t="shared" si="24"/>
        <v>-0.83403321019209831</v>
      </c>
      <c r="H98" s="1"/>
      <c r="M98" s="1"/>
      <c r="R98" s="1"/>
    </row>
    <row r="99" spans="1:18">
      <c r="A99">
        <v>-42.81</v>
      </c>
      <c r="B99" s="1">
        <v>4.3000000000000001E-7</v>
      </c>
      <c r="C99">
        <f t="shared" si="23"/>
        <v>-33.31</v>
      </c>
      <c r="D99">
        <f t="shared" si="24"/>
        <v>-0.80390289522932223</v>
      </c>
      <c r="H99" s="1"/>
      <c r="M99" s="1"/>
      <c r="R99" s="1"/>
    </row>
    <row r="100" spans="1:18">
      <c r="A100">
        <v>-43.31</v>
      </c>
      <c r="B100" s="1">
        <v>9.5000000000000001E-7</v>
      </c>
      <c r="C100">
        <f t="shared" si="23"/>
        <v>-33.81</v>
      </c>
      <c r="D100">
        <f t="shared" si="24"/>
        <v>-0.77976068374785856</v>
      </c>
      <c r="H100" s="1"/>
      <c r="M100" s="1"/>
      <c r="R100" s="1"/>
    </row>
    <row r="101" spans="1:18">
      <c r="A101">
        <v>-43.73</v>
      </c>
      <c r="B101" s="1">
        <v>1.7999999999999999E-6</v>
      </c>
      <c r="C101">
        <f t="shared" si="23"/>
        <v>-34.229999999999997</v>
      </c>
      <c r="D101">
        <f t="shared" si="24"/>
        <v>-0.75926943245519019</v>
      </c>
      <c r="H101" s="1"/>
      <c r="M101" s="1"/>
      <c r="R101" s="1"/>
    </row>
    <row r="102" spans="1:18">
      <c r="A102">
        <v>-44.24</v>
      </c>
      <c r="B102" s="1">
        <v>3.4999999999999999E-6</v>
      </c>
      <c r="C102">
        <f t="shared" si="23"/>
        <v>-34.74</v>
      </c>
      <c r="D102">
        <f t="shared" si="24"/>
        <v>-0.73686894532325298</v>
      </c>
      <c r="H102" s="1"/>
      <c r="M102" s="1"/>
      <c r="R102" s="1"/>
    </row>
    <row r="103" spans="1:18">
      <c r="B103" s="1"/>
      <c r="H103" s="1"/>
      <c r="M103" s="1"/>
      <c r="R103" s="1"/>
    </row>
    <row r="104" spans="1:18">
      <c r="B104" s="1"/>
      <c r="H104" s="1"/>
      <c r="M104" s="1"/>
      <c r="R104" s="1"/>
    </row>
    <row r="111" spans="1:18">
      <c r="B111" s="1"/>
      <c r="H111" s="1"/>
      <c r="M111" s="1"/>
      <c r="R111" s="1"/>
    </row>
    <row r="112" spans="1:18">
      <c r="B112" s="1"/>
      <c r="H112" s="1"/>
      <c r="M112" s="1"/>
      <c r="R112" s="1"/>
    </row>
    <row r="113" spans="2:18">
      <c r="B113" s="1"/>
      <c r="H113" s="1"/>
      <c r="M113" s="1"/>
      <c r="R113" s="1"/>
    </row>
    <row r="114" spans="2:18">
      <c r="B114" s="1"/>
      <c r="H114" s="1"/>
      <c r="M114" s="1"/>
      <c r="R114" s="1"/>
    </row>
    <row r="115" spans="2:18">
      <c r="B115" s="1"/>
      <c r="H115" s="1"/>
      <c r="M115" s="1"/>
      <c r="R115" s="1"/>
    </row>
    <row r="116" spans="2:18">
      <c r="B116" s="1"/>
      <c r="H116" s="1"/>
      <c r="M116" s="1"/>
      <c r="R116" s="1"/>
    </row>
    <row r="117" spans="2:18">
      <c r="B117" s="1"/>
      <c r="H117" s="1"/>
      <c r="M117" s="1"/>
      <c r="R117" s="1"/>
    </row>
    <row r="118" spans="2:18">
      <c r="B118" s="1"/>
      <c r="H118" s="1"/>
      <c r="M118" s="1"/>
      <c r="R118" s="1"/>
    </row>
    <row r="119" spans="2:18">
      <c r="B119" s="1"/>
      <c r="H119" s="1"/>
      <c r="M119" s="1"/>
      <c r="R119" s="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3:T119"/>
  <sheetViews>
    <sheetView topLeftCell="A4" zoomScale="90" zoomScaleNormal="90" workbookViewId="0">
      <selection activeCell="I24" activeCellId="1" sqref="F24:F36 I24:I36"/>
    </sheetView>
  </sheetViews>
  <sheetFormatPr defaultRowHeight="15"/>
  <cols>
    <col min="1" max="1" width="18.28515625" customWidth="1"/>
    <col min="2" max="2" width="19.5703125" customWidth="1"/>
    <col min="3" max="3" width="19.85546875" customWidth="1"/>
    <col min="7" max="7" width="22.7109375" customWidth="1"/>
    <col min="8" max="8" width="29" customWidth="1"/>
    <col min="9" max="9" width="21.5703125" bestFit="1" customWidth="1"/>
    <col min="12" max="12" width="16" bestFit="1" customWidth="1"/>
    <col min="13" max="13" width="14.42578125" customWidth="1"/>
    <col min="14" max="14" width="21.5703125" bestFit="1" customWidth="1"/>
    <col min="17" max="17" width="16" bestFit="1" customWidth="1"/>
    <col min="18" max="18" width="12" bestFit="1" customWidth="1"/>
    <col min="19" max="19" width="21.5703125" bestFit="1" customWidth="1"/>
  </cols>
  <sheetData>
    <row r="23" spans="6:9">
      <c r="F23" t="s">
        <v>12</v>
      </c>
      <c r="G23" t="s">
        <v>13</v>
      </c>
      <c r="H23" t="s">
        <v>14</v>
      </c>
      <c r="I23" t="s">
        <v>15</v>
      </c>
    </row>
    <row r="24" spans="6:9">
      <c r="F24">
        <v>4.5</v>
      </c>
      <c r="G24">
        <v>-30.45</v>
      </c>
      <c r="H24">
        <v>-32.46</v>
      </c>
      <c r="I24">
        <f t="shared" ref="I24:I36" si="0">G24-H24</f>
        <v>2.0100000000000016</v>
      </c>
    </row>
    <row r="25" spans="6:9">
      <c r="F25">
        <v>1.5</v>
      </c>
      <c r="G25">
        <v>-31.45</v>
      </c>
      <c r="H25">
        <v>-32.46</v>
      </c>
      <c r="I25">
        <f t="shared" si="0"/>
        <v>1.0100000000000016</v>
      </c>
    </row>
    <row r="26" spans="6:9">
      <c r="F26">
        <v>0.5</v>
      </c>
      <c r="G26">
        <v>-31.6</v>
      </c>
      <c r="H26">
        <v>-32.46</v>
      </c>
      <c r="I26">
        <f t="shared" si="0"/>
        <v>0.85999999999999943</v>
      </c>
    </row>
    <row r="27" spans="6:9">
      <c r="F27">
        <v>-1.5</v>
      </c>
      <c r="G27">
        <v>-31.73</v>
      </c>
      <c r="H27">
        <v>-32.46</v>
      </c>
      <c r="I27">
        <f t="shared" si="0"/>
        <v>0.73000000000000043</v>
      </c>
    </row>
    <row r="28" spans="6:9">
      <c r="F28">
        <v>-3.5</v>
      </c>
      <c r="G28">
        <v>-31.62</v>
      </c>
      <c r="H28">
        <v>-32.46</v>
      </c>
      <c r="I28">
        <f t="shared" si="0"/>
        <v>0.83999999999999986</v>
      </c>
    </row>
    <row r="29" spans="6:9">
      <c r="F29">
        <v>-5.5</v>
      </c>
      <c r="G29">
        <v>-31.79</v>
      </c>
      <c r="H29">
        <v>-32.46</v>
      </c>
      <c r="I29">
        <f t="shared" si="0"/>
        <v>0.67000000000000171</v>
      </c>
    </row>
    <row r="30" spans="6:9">
      <c r="F30">
        <v>-7.5</v>
      </c>
      <c r="G30">
        <v>-31.76</v>
      </c>
      <c r="H30">
        <v>-32.46</v>
      </c>
      <c r="I30">
        <f t="shared" si="0"/>
        <v>0.69999999999999929</v>
      </c>
    </row>
    <row r="31" spans="6:9">
      <c r="F31">
        <v>-9.5</v>
      </c>
      <c r="G31">
        <v>-31.7</v>
      </c>
      <c r="H31">
        <v>-32.46</v>
      </c>
      <c r="I31">
        <f t="shared" si="0"/>
        <v>0.76000000000000156</v>
      </c>
    </row>
    <row r="32" spans="6:9">
      <c r="F32">
        <v>-11.5</v>
      </c>
      <c r="G32">
        <v>-31.65</v>
      </c>
      <c r="H32">
        <v>-32.46</v>
      </c>
      <c r="I32">
        <f t="shared" si="0"/>
        <v>0.81000000000000227</v>
      </c>
    </row>
    <row r="33" spans="1:19">
      <c r="B33" s="1"/>
      <c r="F33">
        <v>-13.5</v>
      </c>
      <c r="G33">
        <v>-31.5</v>
      </c>
      <c r="H33">
        <v>-32.46</v>
      </c>
      <c r="I33">
        <f t="shared" si="0"/>
        <v>0.96000000000000085</v>
      </c>
      <c r="R33" s="1"/>
    </row>
    <row r="34" spans="1:19">
      <c r="B34" s="1"/>
      <c r="F34">
        <v>-15.5</v>
      </c>
      <c r="G34">
        <v>-31.25</v>
      </c>
      <c r="H34">
        <v>-32.46</v>
      </c>
      <c r="I34">
        <f t="shared" si="0"/>
        <v>1.2100000000000009</v>
      </c>
      <c r="R34" s="1"/>
    </row>
    <row r="35" spans="1:19">
      <c r="B35" s="1"/>
      <c r="F35">
        <v>-17.5</v>
      </c>
      <c r="G35">
        <v>-30.4</v>
      </c>
      <c r="H35">
        <v>-32.46</v>
      </c>
      <c r="I35">
        <f t="shared" si="0"/>
        <v>2.0600000000000023</v>
      </c>
      <c r="R35" s="1"/>
    </row>
    <row r="36" spans="1:19">
      <c r="B36" s="1"/>
      <c r="F36">
        <v>-19.5</v>
      </c>
      <c r="G36">
        <v>-29.47</v>
      </c>
      <c r="H36">
        <v>-32.46</v>
      </c>
      <c r="I36">
        <f t="shared" si="0"/>
        <v>2.990000000000002</v>
      </c>
      <c r="R36" s="1"/>
    </row>
    <row r="37" spans="1:19">
      <c r="B37" s="1"/>
      <c r="R37" s="1"/>
    </row>
    <row r="38" spans="1:19">
      <c r="B38" s="1"/>
      <c r="R38" s="1"/>
    </row>
    <row r="39" spans="1:19">
      <c r="B39" s="1"/>
      <c r="R39" s="1"/>
    </row>
    <row r="40" spans="1:19">
      <c r="B40" s="1"/>
      <c r="R40" s="1"/>
    </row>
    <row r="41" spans="1:19">
      <c r="B41" s="1"/>
      <c r="R41" s="1"/>
    </row>
    <row r="43" spans="1:19">
      <c r="A43" s="4" t="s">
        <v>9</v>
      </c>
      <c r="B43" s="2">
        <v>7.5</v>
      </c>
    </row>
    <row r="44" spans="1:19" ht="45">
      <c r="A44" s="5" t="s">
        <v>10</v>
      </c>
      <c r="B44" s="2">
        <v>9.5</v>
      </c>
    </row>
    <row r="46" spans="1:19">
      <c r="A46" t="s">
        <v>7</v>
      </c>
      <c r="C46" t="s">
        <v>2</v>
      </c>
      <c r="G46" t="s">
        <v>7</v>
      </c>
      <c r="H46">
        <v>2.5</v>
      </c>
      <c r="I46" t="s">
        <v>2</v>
      </c>
      <c r="L46" t="s">
        <v>7</v>
      </c>
      <c r="M46">
        <v>-0.5</v>
      </c>
      <c r="N46" t="s">
        <v>2</v>
      </c>
      <c r="Q46" t="s">
        <v>7</v>
      </c>
      <c r="R46">
        <v>-1.5</v>
      </c>
      <c r="S46" t="s">
        <v>2</v>
      </c>
    </row>
    <row r="47" spans="1:19">
      <c r="A47" t="s">
        <v>11</v>
      </c>
      <c r="B47" s="4" t="s">
        <v>6</v>
      </c>
      <c r="C47" t="s">
        <v>2</v>
      </c>
      <c r="D47" s="3" t="s">
        <v>16</v>
      </c>
      <c r="G47" t="s">
        <v>8</v>
      </c>
      <c r="H47" s="2" t="str">
        <f>H46+$B$44-$B$43&amp;"dBm"</f>
        <v>4.5dBm</v>
      </c>
      <c r="L47" t="s">
        <v>8</v>
      </c>
      <c r="M47" t="str">
        <f>M46+$B$44-$B$43&amp;"dBm"</f>
        <v>1.5dBm</v>
      </c>
      <c r="Q47" t="s">
        <v>8</v>
      </c>
      <c r="R47" t="str">
        <f>R46+$B$44-$B$43&amp;"dBm"</f>
        <v>0.5dBm</v>
      </c>
    </row>
    <row r="49" spans="1:20">
      <c r="A49" t="s">
        <v>5</v>
      </c>
      <c r="B49" t="s">
        <v>0</v>
      </c>
      <c r="C49" t="s">
        <v>3</v>
      </c>
      <c r="D49" t="s">
        <v>4</v>
      </c>
      <c r="G49" t="s">
        <v>5</v>
      </c>
      <c r="H49" t="s">
        <v>0</v>
      </c>
      <c r="I49" t="s">
        <v>3</v>
      </c>
      <c r="J49" t="s">
        <v>4</v>
      </c>
      <c r="L49" t="s">
        <v>5</v>
      </c>
      <c r="M49" t="s">
        <v>0</v>
      </c>
      <c r="N49" t="s">
        <v>3</v>
      </c>
      <c r="O49" t="s">
        <v>4</v>
      </c>
      <c r="Q49" t="s">
        <v>5</v>
      </c>
      <c r="R49" t="s">
        <v>0</v>
      </c>
      <c r="S49" t="s">
        <v>3</v>
      </c>
      <c r="T49" t="s">
        <v>4</v>
      </c>
    </row>
    <row r="50" spans="1:20">
      <c r="A50">
        <v>-41.51</v>
      </c>
      <c r="B50" s="1">
        <v>2.5999999999999998E-10</v>
      </c>
      <c r="C50">
        <f t="shared" ref="C50:C53" si="1">A50+$B$44</f>
        <v>-32.01</v>
      </c>
      <c r="D50">
        <f t="shared" ref="D50:D53" si="2">-LOG10(-LOG10(B50))</f>
        <v>-0.98159332481065031</v>
      </c>
      <c r="G50">
        <v>-39.6</v>
      </c>
      <c r="H50" s="1">
        <v>5.1999999999999996E-10</v>
      </c>
      <c r="I50">
        <f t="shared" ref="I50:I54" si="3">G50+$B$44</f>
        <v>-30.1</v>
      </c>
      <c r="J50">
        <f t="shared" ref="J50:J54" si="4">-LOG10(-LOG10(H50))</f>
        <v>-0.96773497537259134</v>
      </c>
      <c r="L50">
        <v>-40.74</v>
      </c>
      <c r="M50" s="1">
        <v>6.9999999999999996E-10</v>
      </c>
      <c r="N50">
        <f>L50+$B$44</f>
        <v>-31.240000000000002</v>
      </c>
      <c r="O50">
        <f>-LOG10(-LOG10(M50))</f>
        <v>-0.96165369779498644</v>
      </c>
      <c r="Q50">
        <v>-40.619999999999997</v>
      </c>
      <c r="R50" s="1">
        <v>3E-10</v>
      </c>
      <c r="S50">
        <f t="shared" ref="S50:S54" si="5">Q50+$B$44</f>
        <v>-31.119999999999997</v>
      </c>
      <c r="T50">
        <f t="shared" ref="T50:T54" si="6">-LOG10(-LOG10(R50))</f>
        <v>-0.97876825449804072</v>
      </c>
    </row>
    <row r="51" spans="1:20">
      <c r="A51">
        <v>-42.19</v>
      </c>
      <c r="B51" s="1">
        <v>1.6600000000000001E-9</v>
      </c>
      <c r="C51">
        <f t="shared" si="1"/>
        <v>-32.69</v>
      </c>
      <c r="D51">
        <f t="shared" si="2"/>
        <v>-0.94348916939946215</v>
      </c>
      <c r="G51">
        <v>-40.64</v>
      </c>
      <c r="H51" s="1">
        <v>3.7E-9</v>
      </c>
      <c r="I51">
        <f t="shared" si="3"/>
        <v>-31.14</v>
      </c>
      <c r="J51">
        <f t="shared" si="4"/>
        <v>-0.92592020784272111</v>
      </c>
      <c r="L51">
        <v>-41.32</v>
      </c>
      <c r="M51" s="1">
        <v>2.0000000000000001E-9</v>
      </c>
      <c r="N51">
        <f>L51+$B$44</f>
        <v>-31.82</v>
      </c>
      <c r="O51">
        <f>-LOG10(-LOG10(M51))</f>
        <v>-0.93946783331808958</v>
      </c>
      <c r="Q51">
        <v>-41.15</v>
      </c>
      <c r="R51" s="1">
        <v>1.0999999999999999E-9</v>
      </c>
      <c r="S51">
        <f t="shared" si="5"/>
        <v>-31.65</v>
      </c>
      <c r="T51">
        <f t="shared" si="6"/>
        <v>-0.95224050045565212</v>
      </c>
    </row>
    <row r="52" spans="1:20">
      <c r="A52">
        <v>-42.83</v>
      </c>
      <c r="B52" s="1">
        <v>1.3000000000000001E-8</v>
      </c>
      <c r="C52">
        <f t="shared" si="1"/>
        <v>-33.33</v>
      </c>
      <c r="D52">
        <f t="shared" si="2"/>
        <v>-0.89685989240398001</v>
      </c>
      <c r="G52">
        <v>-41.6</v>
      </c>
      <c r="H52" s="1">
        <v>2E-8</v>
      </c>
      <c r="I52">
        <f t="shared" si="3"/>
        <v>-32.1</v>
      </c>
      <c r="J52">
        <f t="shared" si="4"/>
        <v>-0.88643262759403441</v>
      </c>
      <c r="L52">
        <v>-42.11</v>
      </c>
      <c r="M52" s="1">
        <v>1.6000000000000001E-8</v>
      </c>
      <c r="N52">
        <f>L52+$B$44</f>
        <v>-32.61</v>
      </c>
      <c r="O52">
        <f>-LOG10(-LOG10(M52))</f>
        <v>-0.8918651464786298</v>
      </c>
      <c r="Q52">
        <v>-41.87</v>
      </c>
      <c r="R52" s="1">
        <v>5.4000000000000004E-9</v>
      </c>
      <c r="S52">
        <f t="shared" si="5"/>
        <v>-32.369999999999997</v>
      </c>
      <c r="T52">
        <f t="shared" si="6"/>
        <v>-0.91737978438116707</v>
      </c>
    </row>
    <row r="53" spans="1:20">
      <c r="A53">
        <v>-43.63</v>
      </c>
      <c r="B53" s="1">
        <v>1.1000000000000001E-7</v>
      </c>
      <c r="C53">
        <f t="shared" si="1"/>
        <v>-34.130000000000003</v>
      </c>
      <c r="D53">
        <f t="shared" si="2"/>
        <v>-0.84252232926564286</v>
      </c>
      <c r="G53">
        <v>-42.47</v>
      </c>
      <c r="H53" s="1">
        <v>8.9999999999999999E-8</v>
      </c>
      <c r="I53">
        <f t="shared" si="3"/>
        <v>-32.97</v>
      </c>
      <c r="J53">
        <f t="shared" si="4"/>
        <v>-0.84792769102748144</v>
      </c>
      <c r="L53">
        <v>-43.3</v>
      </c>
      <c r="M53" s="1">
        <v>1.4999999999999999E-7</v>
      </c>
      <c r="N53">
        <f>L53+$B$44</f>
        <v>-33.799999999999997</v>
      </c>
      <c r="O53">
        <f>-LOG10(-LOG10(M53))</f>
        <v>-0.83403321019209831</v>
      </c>
      <c r="Q53">
        <v>-42.77</v>
      </c>
      <c r="R53" s="1">
        <v>4.3999999999999997E-8</v>
      </c>
      <c r="S53">
        <f t="shared" si="5"/>
        <v>-33.270000000000003</v>
      </c>
      <c r="T53">
        <f t="shared" si="6"/>
        <v>-0.86667403306458246</v>
      </c>
    </row>
    <row r="54" spans="1:20">
      <c r="B54" s="1"/>
      <c r="G54">
        <v>-43.35</v>
      </c>
      <c r="H54" s="1">
        <v>4.2E-7</v>
      </c>
      <c r="I54">
        <f t="shared" si="3"/>
        <v>-33.85</v>
      </c>
      <c r="J54">
        <f t="shared" si="4"/>
        <v>-0.80459943916689791</v>
      </c>
      <c r="L54">
        <v>-44.27</v>
      </c>
      <c r="M54" s="1">
        <v>9.2999999999999999E-7</v>
      </c>
      <c r="N54">
        <f>L54+$B$44</f>
        <v>-34.770000000000003</v>
      </c>
      <c r="O54">
        <f>-LOG10(-LOG10(M54))</f>
        <v>-0.78042655993583965</v>
      </c>
      <c r="Q54">
        <v>-43.8</v>
      </c>
      <c r="R54" s="1">
        <v>3.3000000000000002E-7</v>
      </c>
      <c r="S54">
        <f t="shared" si="5"/>
        <v>-34.299999999999997</v>
      </c>
      <c r="T54">
        <f t="shared" si="6"/>
        <v>-0.81167459132100306</v>
      </c>
    </row>
    <row r="55" spans="1:20">
      <c r="B55" s="1"/>
      <c r="H55" s="1"/>
      <c r="M55" s="1"/>
      <c r="R55" s="1"/>
    </row>
    <row r="56" spans="1:20">
      <c r="B56" s="1"/>
      <c r="H56" s="1"/>
      <c r="M56" s="1"/>
      <c r="R56" s="1"/>
    </row>
    <row r="57" spans="1:20">
      <c r="B57" s="1"/>
      <c r="H57" s="1"/>
      <c r="M57" s="1"/>
      <c r="R57" s="1"/>
    </row>
    <row r="58" spans="1:20">
      <c r="B58" s="1"/>
      <c r="H58" s="1"/>
      <c r="M58" s="1"/>
      <c r="R58" s="1"/>
    </row>
    <row r="59" spans="1:20">
      <c r="B59" s="1"/>
      <c r="H59" s="1"/>
      <c r="M59" s="1"/>
    </row>
    <row r="60" spans="1:20">
      <c r="B60" s="1"/>
      <c r="H60" s="1"/>
    </row>
    <row r="63" spans="1:20">
      <c r="A63" t="s">
        <v>7</v>
      </c>
      <c r="B63">
        <v>-3.5</v>
      </c>
      <c r="C63" t="s">
        <v>2</v>
      </c>
      <c r="G63" t="s">
        <v>7</v>
      </c>
      <c r="H63">
        <v>-5.5</v>
      </c>
      <c r="I63" t="s">
        <v>2</v>
      </c>
      <c r="L63" t="s">
        <v>7</v>
      </c>
      <c r="M63">
        <v>-7.5</v>
      </c>
      <c r="N63" t="s">
        <v>2</v>
      </c>
      <c r="Q63" t="s">
        <v>7</v>
      </c>
      <c r="R63">
        <v>-9.5</v>
      </c>
      <c r="S63" t="s">
        <v>2</v>
      </c>
    </row>
    <row r="64" spans="1:20">
      <c r="A64" t="s">
        <v>8</v>
      </c>
      <c r="B64" t="str">
        <f>B63+$B$44-$B$43&amp;"dBm"</f>
        <v>-1.5dBm</v>
      </c>
      <c r="G64" t="s">
        <v>8</v>
      </c>
      <c r="H64" t="str">
        <f>H63+$B$44-$B$43&amp;"dBm"</f>
        <v>-3.5dBm</v>
      </c>
      <c r="L64" t="s">
        <v>8</v>
      </c>
      <c r="M64" t="str">
        <f>M63+$B$44-$B$43&amp;"dBm"</f>
        <v>-5.5dBm</v>
      </c>
      <c r="Q64" t="s">
        <v>8</v>
      </c>
      <c r="R64" t="str">
        <f>R63+$B$44-$B$43&amp;"dBm"</f>
        <v>-7.5dBm</v>
      </c>
    </row>
    <row r="66" spans="1:20">
      <c r="A66" t="s">
        <v>5</v>
      </c>
      <c r="B66" t="s">
        <v>0</v>
      </c>
      <c r="C66" t="s">
        <v>3</v>
      </c>
      <c r="D66" t="s">
        <v>4</v>
      </c>
      <c r="G66" t="s">
        <v>5</v>
      </c>
      <c r="H66" t="s">
        <v>0</v>
      </c>
      <c r="I66" t="s">
        <v>3</v>
      </c>
      <c r="J66" t="s">
        <v>4</v>
      </c>
      <c r="L66" t="s">
        <v>5</v>
      </c>
      <c r="M66" t="s">
        <v>0</v>
      </c>
      <c r="N66" t="s">
        <v>3</v>
      </c>
      <c r="O66" t="s">
        <v>4</v>
      </c>
      <c r="Q66" t="s">
        <v>5</v>
      </c>
      <c r="R66" t="s">
        <v>0</v>
      </c>
      <c r="S66" t="s">
        <v>3</v>
      </c>
      <c r="T66" t="s">
        <v>4</v>
      </c>
    </row>
    <row r="67" spans="1:20">
      <c r="A67">
        <v>-41.05</v>
      </c>
      <c r="B67" s="1">
        <v>8.1999999999999996E-10</v>
      </c>
      <c r="C67">
        <f t="shared" ref="C67:C71" si="7">A67+$B$44</f>
        <v>-31.549999999999997</v>
      </c>
      <c r="D67">
        <f t="shared" ref="D67:D71" si="8">-LOG10(-LOG10(B67))</f>
        <v>-0.95838162990920994</v>
      </c>
      <c r="G67">
        <v>-40.9</v>
      </c>
      <c r="H67" s="1">
        <v>6.9999999999999996E-10</v>
      </c>
      <c r="I67">
        <f t="shared" ref="I67:I71" si="9">G67+$B$44</f>
        <v>-31.4</v>
      </c>
      <c r="J67">
        <f t="shared" ref="J67:J71" si="10">-LOG10(-LOG10(H67))</f>
        <v>-0.96165369779498644</v>
      </c>
      <c r="L67">
        <v>-40.85</v>
      </c>
      <c r="M67" s="1">
        <v>4.2E-10</v>
      </c>
      <c r="N67">
        <f t="shared" ref="N67:N71" si="11">L67+$B$44</f>
        <v>-31.35</v>
      </c>
      <c r="O67">
        <f t="shared" ref="O67:O71" si="12">-LOG10(-LOG10(M67))</f>
        <v>-0.97205237000361144</v>
      </c>
      <c r="Q67">
        <v>-40.6</v>
      </c>
      <c r="R67" s="1">
        <v>2.5000000000000002E-10</v>
      </c>
      <c r="S67">
        <f t="shared" ref="S67:S71" si="13">Q67+$B$44</f>
        <v>-31.1</v>
      </c>
      <c r="T67">
        <f t="shared" ref="T67:T71" si="14">-LOG10(-LOG10(R67))</f>
        <v>-0.98236441500758009</v>
      </c>
    </row>
    <row r="68" spans="1:20">
      <c r="A68">
        <v>-41.97</v>
      </c>
      <c r="B68" s="1">
        <v>4.4999999999999998E-9</v>
      </c>
      <c r="C68">
        <f t="shared" si="7"/>
        <v>-32.47</v>
      </c>
      <c r="D68">
        <f t="shared" si="8"/>
        <v>-0.92151935626692194</v>
      </c>
      <c r="G68">
        <v>-41.64</v>
      </c>
      <c r="H68" s="1">
        <v>3.3000000000000002E-9</v>
      </c>
      <c r="I68">
        <f t="shared" si="9"/>
        <v>-32.14</v>
      </c>
      <c r="J68">
        <f t="shared" si="10"/>
        <v>-0.92847195263025106</v>
      </c>
      <c r="L68">
        <v>-41.55</v>
      </c>
      <c r="M68" s="1">
        <v>1.8E-9</v>
      </c>
      <c r="N68">
        <f t="shared" si="11"/>
        <v>-32.049999999999997</v>
      </c>
      <c r="O68">
        <f t="shared" si="12"/>
        <v>-0.94174628044629949</v>
      </c>
      <c r="Q68">
        <v>-41.27</v>
      </c>
      <c r="R68" s="1">
        <v>8.9000000000000003E-10</v>
      </c>
      <c r="S68">
        <f t="shared" si="13"/>
        <v>-31.770000000000003</v>
      </c>
      <c r="T68">
        <f t="shared" si="14"/>
        <v>-0.95667785078757639</v>
      </c>
    </row>
    <row r="69" spans="1:20">
      <c r="A69">
        <v>-42.8</v>
      </c>
      <c r="B69" s="1">
        <v>3.5999999999999998E-8</v>
      </c>
      <c r="C69">
        <f t="shared" si="7"/>
        <v>-33.299999999999997</v>
      </c>
      <c r="D69">
        <f t="shared" si="8"/>
        <v>-0.87178871573715522</v>
      </c>
      <c r="G69">
        <v>-42.31</v>
      </c>
      <c r="H69" s="1">
        <v>1.0600000000000001E-8</v>
      </c>
      <c r="I69">
        <f t="shared" si="9"/>
        <v>-32.81</v>
      </c>
      <c r="J69">
        <f t="shared" si="10"/>
        <v>-0.90171403490864399</v>
      </c>
      <c r="L69">
        <v>-42.25</v>
      </c>
      <c r="M69" s="1">
        <v>7.4999999999999993E-9</v>
      </c>
      <c r="N69">
        <f t="shared" si="11"/>
        <v>-32.75</v>
      </c>
      <c r="O69">
        <f t="shared" si="12"/>
        <v>-0.90982009501050998</v>
      </c>
      <c r="Q69">
        <v>-42.09</v>
      </c>
      <c r="R69" s="1">
        <v>5.1000000000000002E-9</v>
      </c>
      <c r="S69">
        <f t="shared" si="13"/>
        <v>-32.590000000000003</v>
      </c>
      <c r="T69">
        <f t="shared" si="14"/>
        <v>-0.91868180491614415</v>
      </c>
    </row>
    <row r="70" spans="1:20">
      <c r="A70">
        <v>-43.67</v>
      </c>
      <c r="B70" s="1">
        <v>1.9999999999999999E-7</v>
      </c>
      <c r="C70">
        <f t="shared" si="7"/>
        <v>-34.17</v>
      </c>
      <c r="D70">
        <f t="shared" si="8"/>
        <v>-0.8260080331754095</v>
      </c>
      <c r="G70">
        <v>-43.07</v>
      </c>
      <c r="H70" s="1">
        <v>7.4999999999999997E-8</v>
      </c>
      <c r="I70">
        <f t="shared" si="9"/>
        <v>-33.57</v>
      </c>
      <c r="J70">
        <f t="shared" si="10"/>
        <v>-0.85278113443951709</v>
      </c>
      <c r="L70">
        <v>-43.2</v>
      </c>
      <c r="M70" s="1">
        <v>5.9999999999999995E-8</v>
      </c>
      <c r="N70">
        <f t="shared" si="11"/>
        <v>-33.700000000000003</v>
      </c>
      <c r="O70">
        <f t="shared" si="12"/>
        <v>-0.85864838856396541</v>
      </c>
      <c r="Q70">
        <v>-42.75</v>
      </c>
      <c r="R70" s="1">
        <v>2.4E-8</v>
      </c>
      <c r="S70">
        <f t="shared" si="13"/>
        <v>-33.25</v>
      </c>
      <c r="T70">
        <f t="shared" si="14"/>
        <v>-0.88194293165700921</v>
      </c>
    </row>
    <row r="71" spans="1:20">
      <c r="A71">
        <v>-44.42</v>
      </c>
      <c r="B71" s="1">
        <v>8.1999999999999998E-7</v>
      </c>
      <c r="C71">
        <f t="shared" si="7"/>
        <v>-34.92</v>
      </c>
      <c r="D71">
        <f t="shared" si="8"/>
        <v>-0.7843452312371102</v>
      </c>
      <c r="G71">
        <v>-43.95</v>
      </c>
      <c r="H71" s="1">
        <v>3.9000000000000002E-7</v>
      </c>
      <c r="I71">
        <f t="shared" si="9"/>
        <v>-34.450000000000003</v>
      </c>
      <c r="J71">
        <f t="shared" si="10"/>
        <v>-0.80678589358180031</v>
      </c>
      <c r="L71">
        <v>-43.99</v>
      </c>
      <c r="M71" s="1">
        <v>3.4999999999999998E-7</v>
      </c>
      <c r="N71">
        <f t="shared" si="11"/>
        <v>-34.49</v>
      </c>
      <c r="O71">
        <f t="shared" si="12"/>
        <v>-0.80995894435317428</v>
      </c>
      <c r="Q71">
        <v>-43.58</v>
      </c>
      <c r="R71" s="1">
        <v>1.0700000000000001E-7</v>
      </c>
      <c r="S71">
        <f t="shared" si="13"/>
        <v>-34.08</v>
      </c>
      <c r="T71">
        <f t="shared" si="14"/>
        <v>-0.84327117266347851</v>
      </c>
    </row>
    <row r="72" spans="1:20">
      <c r="B72" s="1"/>
      <c r="H72" s="1"/>
      <c r="M72" s="1"/>
      <c r="R72" s="1"/>
    </row>
    <row r="73" spans="1:20">
      <c r="B73" s="1"/>
      <c r="H73" s="1"/>
      <c r="M73" s="1"/>
      <c r="R73" s="1"/>
    </row>
    <row r="74" spans="1:20">
      <c r="B74" s="1"/>
      <c r="H74" s="1"/>
      <c r="M74" s="1"/>
      <c r="R74" s="1"/>
    </row>
    <row r="75" spans="1:20">
      <c r="B75" s="1"/>
      <c r="H75" s="1"/>
      <c r="M75" s="1"/>
      <c r="R75" s="1"/>
    </row>
    <row r="78" spans="1:20">
      <c r="A78" t="s">
        <v>7</v>
      </c>
      <c r="B78">
        <v>-11.5</v>
      </c>
      <c r="C78" t="s">
        <v>2</v>
      </c>
      <c r="G78" t="s">
        <v>7</v>
      </c>
      <c r="H78">
        <v>-13.5</v>
      </c>
      <c r="I78" t="s">
        <v>2</v>
      </c>
      <c r="L78" t="s">
        <v>7</v>
      </c>
      <c r="M78">
        <v>-15.5</v>
      </c>
      <c r="N78" t="s">
        <v>2</v>
      </c>
      <c r="Q78" t="s">
        <v>7</v>
      </c>
      <c r="R78">
        <v>-17.5</v>
      </c>
      <c r="S78" t="s">
        <v>2</v>
      </c>
    </row>
    <row r="79" spans="1:20">
      <c r="A79" t="s">
        <v>8</v>
      </c>
      <c r="B79" t="str">
        <f>B78+$B$44-$B$43&amp;"dBm"</f>
        <v>-9.5dBm</v>
      </c>
      <c r="G79" t="s">
        <v>8</v>
      </c>
      <c r="H79" t="str">
        <f>H78+$B$44-$B$43&amp;"dBm"</f>
        <v>-11.5dBm</v>
      </c>
      <c r="L79" t="s">
        <v>8</v>
      </c>
      <c r="M79" t="str">
        <f>M78+$B$44-$B$43&amp;"dBm"</f>
        <v>-13.5dBm</v>
      </c>
      <c r="Q79" t="s">
        <v>8</v>
      </c>
      <c r="R79" t="str">
        <f>R78+$B$44-$B$43&amp;"dBm"</f>
        <v>-15.5dBm</v>
      </c>
    </row>
    <row r="81" spans="1:20">
      <c r="A81" t="s">
        <v>5</v>
      </c>
      <c r="B81" t="s">
        <v>0</v>
      </c>
      <c r="C81" t="s">
        <v>3</v>
      </c>
      <c r="D81" t="s">
        <v>4</v>
      </c>
      <c r="G81" t="s">
        <v>5</v>
      </c>
      <c r="H81" t="s">
        <v>0</v>
      </c>
      <c r="I81" t="s">
        <v>3</v>
      </c>
      <c r="J81" t="s">
        <v>4</v>
      </c>
      <c r="L81" t="s">
        <v>5</v>
      </c>
      <c r="M81" t="s">
        <v>0</v>
      </c>
      <c r="N81" t="s">
        <v>3</v>
      </c>
      <c r="O81" t="s">
        <v>4</v>
      </c>
      <c r="Q81" t="s">
        <v>5</v>
      </c>
      <c r="R81" t="s">
        <v>0</v>
      </c>
      <c r="S81" t="s">
        <v>3</v>
      </c>
      <c r="T81" t="s">
        <v>4</v>
      </c>
    </row>
    <row r="82" spans="1:20">
      <c r="A82">
        <v>-40.67</v>
      </c>
      <c r="B82" s="1">
        <v>4.0000000000000001E-10</v>
      </c>
      <c r="C82">
        <f t="shared" ref="C82:C86" si="15">A82+$B$44</f>
        <v>-31.17</v>
      </c>
      <c r="D82">
        <f t="shared" ref="D82:D86" si="16">-LOG10(-LOG10(B82))</f>
        <v>-0.97303266839646141</v>
      </c>
      <c r="G82">
        <v>-40.479999999999997</v>
      </c>
      <c r="H82" s="1">
        <v>2.0000000000000001E-10</v>
      </c>
      <c r="I82">
        <f t="shared" ref="I82:I86" si="17">G82+$B$44</f>
        <v>-30.979999999999997</v>
      </c>
      <c r="J82">
        <f t="shared" ref="J82:J86" si="18">-LOG10(-LOG10(H82))</f>
        <v>-0.98672561620600019</v>
      </c>
      <c r="L82">
        <v>-40.950000000000003</v>
      </c>
      <c r="M82" s="1">
        <v>8.9999999999999999E-10</v>
      </c>
      <c r="N82">
        <f t="shared" ref="N82:N86" si="19">L82+$B$44</f>
        <v>-31.450000000000003</v>
      </c>
      <c r="O82">
        <f t="shared" ref="O82:O86" si="20">-LOG10(-LOG10(M82))</f>
        <v>-0.95644494048229922</v>
      </c>
      <c r="Q82">
        <v>-40.26</v>
      </c>
      <c r="R82" s="1">
        <v>4.5E-10</v>
      </c>
      <c r="S82">
        <f t="shared" ref="S82:S86" si="21">Q82+$B$44</f>
        <v>-30.759999999999998</v>
      </c>
      <c r="T82">
        <f t="shared" ref="T82:T86" si="22">-LOG10(-LOG10(R82))</f>
        <v>-0.97066236844031617</v>
      </c>
    </row>
    <row r="83" spans="1:20">
      <c r="A83">
        <v>-41.26</v>
      </c>
      <c r="B83" s="1">
        <v>1.02E-9</v>
      </c>
      <c r="C83">
        <f t="shared" si="15"/>
        <v>-31.759999999999998</v>
      </c>
      <c r="D83">
        <f t="shared" si="16"/>
        <v>-0.95382731023751055</v>
      </c>
      <c r="G83">
        <v>-40.92</v>
      </c>
      <c r="H83" s="1">
        <v>6.3E-10</v>
      </c>
      <c r="I83">
        <f t="shared" si="17"/>
        <v>-31.42</v>
      </c>
      <c r="J83">
        <f t="shared" si="18"/>
        <v>-0.96381895620094105</v>
      </c>
      <c r="L83">
        <v>-41.42</v>
      </c>
      <c r="M83" s="1">
        <v>3.2000000000000001E-9</v>
      </c>
      <c r="N83">
        <f t="shared" si="19"/>
        <v>-31.92</v>
      </c>
      <c r="O83">
        <f t="shared" si="20"/>
        <v>-0.92915571571457345</v>
      </c>
      <c r="Q83">
        <v>-41</v>
      </c>
      <c r="R83" s="1">
        <v>1.3000000000000001E-9</v>
      </c>
      <c r="S83">
        <f t="shared" si="21"/>
        <v>-31.5</v>
      </c>
      <c r="T83">
        <f t="shared" si="22"/>
        <v>-0.94870907749613465</v>
      </c>
    </row>
    <row r="84" spans="1:20">
      <c r="A84">
        <v>-42.15</v>
      </c>
      <c r="B84" s="1">
        <v>6E-9</v>
      </c>
      <c r="C84">
        <f t="shared" si="15"/>
        <v>-32.65</v>
      </c>
      <c r="D84">
        <f t="shared" si="16"/>
        <v>-0.91496948317028637</v>
      </c>
      <c r="G84">
        <v>-41.6</v>
      </c>
      <c r="H84" s="1">
        <v>2.6000000000000001E-9</v>
      </c>
      <c r="I84">
        <f t="shared" si="17"/>
        <v>-32.1</v>
      </c>
      <c r="J84">
        <f t="shared" si="18"/>
        <v>-0.93374164775683488</v>
      </c>
      <c r="L84">
        <v>-42.02</v>
      </c>
      <c r="M84" s="1">
        <v>1.2E-8</v>
      </c>
      <c r="N84">
        <f t="shared" si="19"/>
        <v>-32.520000000000003</v>
      </c>
      <c r="O84">
        <f t="shared" si="20"/>
        <v>-0.89877007577449652</v>
      </c>
      <c r="Q84">
        <v>-41.77</v>
      </c>
      <c r="R84" s="1">
        <v>6.4000000000000002E-9</v>
      </c>
      <c r="S84">
        <f t="shared" si="21"/>
        <v>-32.270000000000003</v>
      </c>
      <c r="T84">
        <f t="shared" si="22"/>
        <v>-0.9134864206170652</v>
      </c>
    </row>
    <row r="85" spans="1:20">
      <c r="A85">
        <v>-43.02</v>
      </c>
      <c r="B85" s="1">
        <v>3.2000000000000002E-8</v>
      </c>
      <c r="C85">
        <f t="shared" si="15"/>
        <v>-33.520000000000003</v>
      </c>
      <c r="D85">
        <f t="shared" si="16"/>
        <v>-0.87476294666949683</v>
      </c>
      <c r="G85">
        <v>-42.27</v>
      </c>
      <c r="H85" s="1">
        <v>1.3000000000000001E-8</v>
      </c>
      <c r="I85">
        <f t="shared" si="17"/>
        <v>-32.770000000000003</v>
      </c>
      <c r="J85">
        <f t="shared" si="18"/>
        <v>-0.89685989240398001</v>
      </c>
      <c r="L85">
        <v>-42.55</v>
      </c>
      <c r="M85" s="1">
        <v>4.1000000000000003E-8</v>
      </c>
      <c r="N85">
        <f t="shared" si="19"/>
        <v>-33.049999999999997</v>
      </c>
      <c r="O85">
        <f t="shared" si="20"/>
        <v>-0.8684808062716477</v>
      </c>
      <c r="Q85">
        <v>-42.25</v>
      </c>
      <c r="R85" s="1">
        <v>2.7E-8</v>
      </c>
      <c r="S85">
        <f t="shared" si="21"/>
        <v>-32.75</v>
      </c>
      <c r="T85">
        <f t="shared" si="22"/>
        <v>-0.8790176326565341</v>
      </c>
    </row>
    <row r="86" spans="1:20">
      <c r="A86">
        <v>-43.76</v>
      </c>
      <c r="B86" s="1">
        <v>1.9999999999999999E-7</v>
      </c>
      <c r="C86">
        <f t="shared" si="15"/>
        <v>-34.26</v>
      </c>
      <c r="D86">
        <f t="shared" si="16"/>
        <v>-0.8260080331754095</v>
      </c>
      <c r="G86">
        <v>-42.9</v>
      </c>
      <c r="H86" s="1">
        <v>4.8E-8</v>
      </c>
      <c r="I86">
        <f t="shared" si="17"/>
        <v>-33.4</v>
      </c>
      <c r="J86">
        <f t="shared" si="18"/>
        <v>-0.86443743239008841</v>
      </c>
      <c r="L86">
        <v>-43.12</v>
      </c>
      <c r="M86" s="1">
        <v>1.4000000000000001E-7</v>
      </c>
      <c r="N86">
        <f t="shared" si="19"/>
        <v>-33.619999999999997</v>
      </c>
      <c r="O86">
        <f t="shared" si="20"/>
        <v>-0.83593598720970508</v>
      </c>
      <c r="Q86">
        <v>-43.17</v>
      </c>
      <c r="R86" s="1">
        <v>1.9999999999999999E-7</v>
      </c>
      <c r="S86">
        <f t="shared" si="21"/>
        <v>-33.67</v>
      </c>
      <c r="T86">
        <f t="shared" si="22"/>
        <v>-0.8260080331754095</v>
      </c>
    </row>
    <row r="87" spans="1:20">
      <c r="B87" s="1"/>
      <c r="H87" s="1"/>
      <c r="M87" s="1"/>
      <c r="R87" s="1"/>
    </row>
    <row r="88" spans="1:20">
      <c r="B88" s="1"/>
      <c r="H88" s="1"/>
      <c r="M88" s="1"/>
      <c r="R88" s="1"/>
    </row>
    <row r="89" spans="1:20">
      <c r="B89" s="1"/>
      <c r="H89" s="1"/>
      <c r="M89" s="1"/>
      <c r="R89" s="1"/>
    </row>
    <row r="90" spans="1:20">
      <c r="B90" s="1"/>
      <c r="H90" s="1"/>
      <c r="M90" s="1"/>
      <c r="R90" s="1"/>
    </row>
    <row r="93" spans="1:20">
      <c r="A93" t="s">
        <v>7</v>
      </c>
      <c r="B93">
        <v>-19.5</v>
      </c>
      <c r="C93" t="s">
        <v>2</v>
      </c>
      <c r="G93" t="s">
        <v>7</v>
      </c>
      <c r="H93">
        <v>-21.5</v>
      </c>
      <c r="I93" t="s">
        <v>2</v>
      </c>
    </row>
    <row r="94" spans="1:20">
      <c r="A94" t="s">
        <v>8</v>
      </c>
      <c r="B94" t="str">
        <f>B93+$B$44-$B$43&amp;"dBm"</f>
        <v>-17.5dBm</v>
      </c>
      <c r="G94" t="s">
        <v>8</v>
      </c>
      <c r="H94" t="str">
        <f>H93+$B$44-$B$43&amp;"dBm"</f>
        <v>-19.5dBm</v>
      </c>
    </row>
    <row r="96" spans="1:20">
      <c r="A96" t="s">
        <v>5</v>
      </c>
      <c r="B96" t="s">
        <v>0</v>
      </c>
      <c r="C96" t="s">
        <v>3</v>
      </c>
      <c r="D96" t="s">
        <v>4</v>
      </c>
      <c r="G96" t="s">
        <v>5</v>
      </c>
      <c r="H96" t="s">
        <v>0</v>
      </c>
      <c r="I96" t="s">
        <v>3</v>
      </c>
      <c r="J96" t="s">
        <v>4</v>
      </c>
    </row>
    <row r="97" spans="1:18">
      <c r="A97">
        <v>-39.6</v>
      </c>
      <c r="B97" s="1">
        <v>5.4999999999999996E-10</v>
      </c>
      <c r="C97">
        <f t="shared" ref="C97:C101" si="23">A97+$B$44</f>
        <v>-30.1</v>
      </c>
      <c r="D97">
        <f t="shared" ref="D97:D101" si="24">-LOG10(-LOG10(B97))</f>
        <v>-0.96659397619264953</v>
      </c>
      <c r="G97">
        <v>-39.450000000000003</v>
      </c>
      <c r="H97" s="1">
        <v>2.7999999999999998E-9</v>
      </c>
      <c r="I97">
        <f t="shared" ref="I97:I100" si="25">G97+$B$44</f>
        <v>-29.950000000000003</v>
      </c>
      <c r="J97">
        <f t="shared" ref="J97:J100" si="26">-LOG10(-LOG10(H97))</f>
        <v>-0.93211044761968131</v>
      </c>
      <c r="M97" s="1"/>
      <c r="R97" s="1"/>
    </row>
    <row r="98" spans="1:18">
      <c r="A98">
        <v>-40.049999999999997</v>
      </c>
      <c r="B98" s="1">
        <v>1.6999999999999999E-9</v>
      </c>
      <c r="C98">
        <f t="shared" si="23"/>
        <v>-30.549999999999997</v>
      </c>
      <c r="D98">
        <f t="shared" si="24"/>
        <v>-0.942977362001445</v>
      </c>
      <c r="G98">
        <v>-40.25</v>
      </c>
      <c r="H98" s="1">
        <v>1.3000000000000001E-8</v>
      </c>
      <c r="I98">
        <f t="shared" si="25"/>
        <v>-30.75</v>
      </c>
      <c r="J98">
        <f t="shared" si="26"/>
        <v>-0.89685989240398001</v>
      </c>
      <c r="M98" s="1"/>
      <c r="R98" s="1"/>
    </row>
    <row r="99" spans="1:18">
      <c r="A99">
        <v>-40.67</v>
      </c>
      <c r="B99" s="1">
        <v>3.4999999999999999E-9</v>
      </c>
      <c r="C99">
        <f t="shared" si="23"/>
        <v>-31.17</v>
      </c>
      <c r="D99">
        <f t="shared" si="24"/>
        <v>-0.92716147957316974</v>
      </c>
      <c r="G99">
        <v>-41.05</v>
      </c>
      <c r="H99" s="1">
        <v>3.2000000000000002E-8</v>
      </c>
      <c r="I99">
        <f t="shared" si="25"/>
        <v>-31.549999999999997</v>
      </c>
      <c r="J99">
        <f t="shared" si="26"/>
        <v>-0.87476294666949683</v>
      </c>
      <c r="M99" s="1"/>
      <c r="R99" s="1"/>
    </row>
    <row r="100" spans="1:18">
      <c r="A100">
        <v>-41.43</v>
      </c>
      <c r="B100" s="1">
        <v>1.4999999999999999E-8</v>
      </c>
      <c r="C100">
        <f t="shared" si="23"/>
        <v>-31.93</v>
      </c>
      <c r="D100">
        <f t="shared" si="24"/>
        <v>-0.89342377614362356</v>
      </c>
      <c r="G100">
        <v>-41.95</v>
      </c>
      <c r="H100" s="1">
        <v>1.9999999999999999E-7</v>
      </c>
      <c r="I100">
        <f t="shared" si="25"/>
        <v>-32.450000000000003</v>
      </c>
      <c r="J100">
        <f t="shared" si="26"/>
        <v>-0.8260080331754095</v>
      </c>
      <c r="M100" s="1"/>
      <c r="R100" s="1"/>
    </row>
    <row r="101" spans="1:18">
      <c r="A101">
        <v>-42.21</v>
      </c>
      <c r="B101" s="1">
        <v>6.5E-8</v>
      </c>
      <c r="C101">
        <f t="shared" si="23"/>
        <v>-32.71</v>
      </c>
      <c r="D101">
        <f t="shared" si="24"/>
        <v>-0.85655288049123868</v>
      </c>
      <c r="H101" s="1"/>
      <c r="M101" s="1"/>
      <c r="R101" s="1"/>
    </row>
    <row r="102" spans="1:18">
      <c r="B102" s="1"/>
      <c r="H102" s="1"/>
      <c r="M102" s="1"/>
      <c r="R102" s="1"/>
    </row>
    <row r="103" spans="1:18">
      <c r="B103" s="1"/>
      <c r="H103" s="1"/>
      <c r="M103" s="1"/>
      <c r="R103" s="1"/>
    </row>
    <row r="104" spans="1:18">
      <c r="B104" s="1"/>
      <c r="H104" s="1"/>
      <c r="M104" s="1"/>
      <c r="R104" s="1"/>
    </row>
    <row r="105" spans="1:18">
      <c r="H105" s="1"/>
      <c r="M105" s="1"/>
      <c r="R105" s="1"/>
    </row>
    <row r="111" spans="1:18">
      <c r="B111" s="1"/>
      <c r="H111" s="1"/>
      <c r="M111" s="1"/>
      <c r="R111" s="1"/>
    </row>
    <row r="112" spans="1:18">
      <c r="B112" s="1"/>
      <c r="H112" s="1"/>
      <c r="M112" s="1"/>
      <c r="R112" s="1"/>
    </row>
    <row r="113" spans="2:18">
      <c r="B113" s="1"/>
      <c r="H113" s="1"/>
      <c r="M113" s="1"/>
      <c r="R113" s="1"/>
    </row>
    <row r="114" spans="2:18">
      <c r="B114" s="1"/>
      <c r="H114" s="1"/>
      <c r="M114" s="1"/>
      <c r="R114" s="1"/>
    </row>
    <row r="115" spans="2:18">
      <c r="B115" s="1"/>
      <c r="H115" s="1"/>
      <c r="M115" s="1"/>
      <c r="R115" s="1"/>
    </row>
    <row r="116" spans="2:18">
      <c r="B116" s="1"/>
      <c r="H116" s="1"/>
      <c r="M116" s="1"/>
      <c r="R116" s="1"/>
    </row>
    <row r="117" spans="2:18">
      <c r="B117" s="1"/>
      <c r="H117" s="1"/>
      <c r="M117" s="1"/>
      <c r="R117" s="1"/>
    </row>
    <row r="118" spans="2:18">
      <c r="B118" s="1"/>
      <c r="H118" s="1"/>
      <c r="M118" s="1"/>
      <c r="R118" s="1"/>
    </row>
    <row r="119" spans="2:18">
      <c r="B119" s="1"/>
      <c r="H119" s="1"/>
      <c r="M119" s="1"/>
      <c r="R119" s="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F12"/>
  <sheetViews>
    <sheetView workbookViewId="0">
      <selection activeCell="A41" sqref="A41"/>
    </sheetView>
  </sheetViews>
  <sheetFormatPr defaultRowHeight="15"/>
  <cols>
    <col min="1" max="1" width="32.42578125" customWidth="1"/>
    <col min="5" max="5" width="12" bestFit="1" customWidth="1"/>
  </cols>
  <sheetData>
    <row r="2" spans="1:6">
      <c r="A2" t="s">
        <v>1</v>
      </c>
    </row>
    <row r="3" spans="1:6">
      <c r="A3">
        <v>-45</v>
      </c>
      <c r="B3">
        <f>-LOG10(-LOG10(0.001))</f>
        <v>-0.47712125471966244</v>
      </c>
    </row>
    <row r="4" spans="1:6">
      <c r="A4">
        <v>-25</v>
      </c>
      <c r="B4">
        <f>B3</f>
        <v>-0.47712125471966244</v>
      </c>
    </row>
    <row r="5" spans="1:6">
      <c r="A5">
        <f>A3</f>
        <v>-45</v>
      </c>
      <c r="C5">
        <f>-LOG10(-LOG10(0.000001))</f>
        <v>-0.77815125038364363</v>
      </c>
    </row>
    <row r="6" spans="1:6">
      <c r="A6">
        <f t="shared" ref="A6:A11" si="0">A4</f>
        <v>-25</v>
      </c>
      <c r="C6">
        <f>C5</f>
        <v>-0.77815125038364363</v>
      </c>
    </row>
    <row r="7" spans="1:6">
      <c r="A7">
        <f t="shared" si="0"/>
        <v>-45</v>
      </c>
      <c r="D7">
        <f>-LOG10(-LOG10(0.000000001))</f>
        <v>-0.95424250943932487</v>
      </c>
    </row>
    <row r="8" spans="1:6">
      <c r="A8">
        <f t="shared" si="0"/>
        <v>-25</v>
      </c>
      <c r="D8">
        <f>D7</f>
        <v>-0.95424250943932487</v>
      </c>
    </row>
    <row r="9" spans="1:6">
      <c r="A9">
        <f t="shared" si="0"/>
        <v>-45</v>
      </c>
      <c r="E9">
        <f>-LOG10(-LOG10(0.000000000001))</f>
        <v>-1.0791812460476249</v>
      </c>
    </row>
    <row r="10" spans="1:6">
      <c r="A10">
        <f>A8</f>
        <v>-25</v>
      </c>
      <c r="E10">
        <f>E9</f>
        <v>-1.0791812460476249</v>
      </c>
    </row>
    <row r="11" spans="1:6">
      <c r="A11">
        <f t="shared" si="0"/>
        <v>-45</v>
      </c>
      <c r="F11">
        <f>-LOG10(-LOG10(0.000000000000001))</f>
        <v>-1.1760912590556813</v>
      </c>
    </row>
    <row r="12" spans="1:6">
      <c r="A12">
        <f>A10</f>
        <v>-25</v>
      </c>
      <c r="F12">
        <f>F11</f>
        <v>-1.1760912590556813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6"/>
  <sheetViews>
    <sheetView tabSelected="1" workbookViewId="0">
      <selection activeCell="E26" sqref="E26"/>
    </sheetView>
  </sheetViews>
  <sheetFormatPr defaultRowHeight="15"/>
  <cols>
    <col min="1" max="1" width="12.7109375" customWidth="1"/>
    <col min="2" max="2" width="16.140625" customWidth="1"/>
    <col min="3" max="3" width="18.28515625" customWidth="1"/>
    <col min="4" max="4" width="17.28515625" customWidth="1"/>
    <col min="5" max="5" width="18.42578125" customWidth="1"/>
  </cols>
  <sheetData>
    <row r="1" spans="1:5">
      <c r="A1" t="s">
        <v>20</v>
      </c>
      <c r="B1" s="6" t="s">
        <v>21</v>
      </c>
      <c r="C1" s="6" t="s">
        <v>22</v>
      </c>
      <c r="D1" s="6" t="s">
        <v>23</v>
      </c>
      <c r="E1" s="6" t="s">
        <v>24</v>
      </c>
    </row>
    <row r="2" spans="1:5">
      <c r="A2">
        <v>0</v>
      </c>
      <c r="B2">
        <v>-12.3</v>
      </c>
      <c r="C2">
        <v>-23</v>
      </c>
      <c r="D2">
        <v>-38.5</v>
      </c>
      <c r="E2">
        <v>-59.8</v>
      </c>
    </row>
    <row r="3" spans="1:5">
      <c r="A3">
        <v>1</v>
      </c>
      <c r="B3">
        <v>-12.4</v>
      </c>
      <c r="C3">
        <v>-23</v>
      </c>
      <c r="D3">
        <v>-29.7</v>
      </c>
      <c r="E3">
        <v>-59.6</v>
      </c>
    </row>
    <row r="4" spans="1:5">
      <c r="A4">
        <v>2</v>
      </c>
      <c r="B4">
        <v>-12.4</v>
      </c>
      <c r="C4">
        <v>-22.9</v>
      </c>
      <c r="D4">
        <v>-25.3</v>
      </c>
      <c r="E4">
        <v>-44.1</v>
      </c>
    </row>
    <row r="5" spans="1:5">
      <c r="A5">
        <v>3</v>
      </c>
      <c r="B5">
        <v>-12.3</v>
      </c>
      <c r="C5">
        <v>-22.9</v>
      </c>
      <c r="D5">
        <v>-22.7</v>
      </c>
      <c r="E5">
        <v>-37.9</v>
      </c>
    </row>
    <row r="6" spans="1:5">
      <c r="A6">
        <v>4</v>
      </c>
      <c r="B6">
        <v>-12.4</v>
      </c>
      <c r="C6">
        <v>-23</v>
      </c>
      <c r="D6">
        <v>-20.399999999999999</v>
      </c>
      <c r="E6">
        <v>-33.6</v>
      </c>
    </row>
    <row r="7" spans="1:5">
      <c r="A7">
        <v>5</v>
      </c>
      <c r="B7">
        <v>-12.6</v>
      </c>
      <c r="C7">
        <v>-23.3</v>
      </c>
      <c r="D7">
        <v>-18.2</v>
      </c>
      <c r="E7">
        <v>-30.5</v>
      </c>
    </row>
    <row r="8" spans="1:5">
      <c r="A8">
        <v>6</v>
      </c>
      <c r="B8">
        <v>-13</v>
      </c>
      <c r="C8">
        <v>-24.1</v>
      </c>
      <c r="D8">
        <v>-16.3</v>
      </c>
      <c r="E8">
        <v>-28.1</v>
      </c>
    </row>
    <row r="9" spans="1:5">
      <c r="A9">
        <v>7</v>
      </c>
      <c r="B9">
        <v>-13.5</v>
      </c>
      <c r="C9">
        <v>-25.8</v>
      </c>
      <c r="D9">
        <v>-14.5</v>
      </c>
      <c r="E9">
        <v>-26.3</v>
      </c>
    </row>
    <row r="10" spans="1:5">
      <c r="A10">
        <v>8</v>
      </c>
      <c r="B10">
        <v>-14.9</v>
      </c>
      <c r="C10">
        <v>-29.4</v>
      </c>
      <c r="D10">
        <v>-12.9</v>
      </c>
      <c r="E10">
        <v>-24.77</v>
      </c>
    </row>
    <row r="11" spans="1:5">
      <c r="A11">
        <v>9</v>
      </c>
      <c r="B11">
        <v>-18.5</v>
      </c>
      <c r="C11">
        <v>-39.200000000000003</v>
      </c>
      <c r="D11">
        <v>-11.9</v>
      </c>
      <c r="E11">
        <v>-23.4</v>
      </c>
    </row>
    <row r="12" spans="1:5">
      <c r="A12">
        <v>10</v>
      </c>
      <c r="B12">
        <v>-26.4</v>
      </c>
      <c r="C12">
        <v>-60</v>
      </c>
      <c r="D12">
        <v>-11.6</v>
      </c>
      <c r="E12">
        <v>-22.7</v>
      </c>
    </row>
    <row r="13" spans="1:5">
      <c r="A13">
        <v>10.5</v>
      </c>
      <c r="B13">
        <v>-34.9</v>
      </c>
      <c r="C13">
        <v>-62.7</v>
      </c>
      <c r="D13">
        <v>-11.6</v>
      </c>
      <c r="E13">
        <v>-22.7</v>
      </c>
    </row>
    <row r="14" spans="1:5">
      <c r="A14">
        <v>11</v>
      </c>
      <c r="B14">
        <v>-39.700000000000003</v>
      </c>
      <c r="C14">
        <v>-63.7</v>
      </c>
      <c r="D14">
        <v>-12.2</v>
      </c>
      <c r="E14">
        <v>-23</v>
      </c>
    </row>
    <row r="15" spans="1:5">
      <c r="A15">
        <v>11.5</v>
      </c>
      <c r="B15">
        <v>-32.9</v>
      </c>
      <c r="C15">
        <v>-65.099999999999994</v>
      </c>
      <c r="D15">
        <v>-13</v>
      </c>
      <c r="E15">
        <v>-23.4</v>
      </c>
    </row>
    <row r="16" spans="1:5">
      <c r="A16">
        <v>12</v>
      </c>
      <c r="B16">
        <v>-26.4</v>
      </c>
      <c r="C16">
        <v>-62.9</v>
      </c>
      <c r="D16">
        <v>-14.3</v>
      </c>
      <c r="E16">
        <v>-24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Power Penalty</vt:lpstr>
      <vt:lpstr>ChipA</vt:lpstr>
      <vt:lpstr>ChipB</vt:lpstr>
      <vt:lpstr>Chip16</vt:lpstr>
      <vt:lpstr>Draw</vt:lpstr>
      <vt:lpstr>Crosstalk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Minsheng Ding</dc:creator>
  <cp:lastModifiedBy>Minsheng Ding</cp:lastModifiedBy>
  <cp:lastPrinted>2016-02-04T22:14:35Z</cp:lastPrinted>
  <dcterms:created xsi:type="dcterms:W3CDTF">2013-07-30T12:07:43Z</dcterms:created>
  <dcterms:modified xsi:type="dcterms:W3CDTF">2016-11-08T21:05:12Z</dcterms:modified>
</cp:coreProperties>
</file>